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\\Office\fsv\24上下水道局\01上下水道総務\01総務担当\06各種統計・調査\01.経営比較分析表\経営比較分析表R7（6年度決算）\03.北杜市→市町村課\"/>
    </mc:Choice>
  </mc:AlternateContent>
  <xr:revisionPtr revIDLastSave="0" documentId="13_ncr:1_{ABE2C4F3-F4D1-49FD-B353-BBA785EAE22C}" xr6:coauthVersionLast="47" xr6:coauthVersionMax="47" xr10:uidLastSave="{00000000-0000-0000-0000-000000000000}"/>
  <workbookProtection workbookAlgorithmName="SHA-512" workbookHashValue="9dDjZTO9FZIkjtDIawNP1+G9AjoWu9ZOEVeFEdS0m3xoRKzI1hs7ri4KqQ8UXD4+9447mzGd+FAkNFy+e7K4FQ==" workbookSaltValue="xgf9TnRLt3y0WFVMx29F5Q==" workbookSpinCount="100000" lockStructure="1"/>
  <bookViews>
    <workbookView xWindow="-108" yWindow="-108" windowWidth="23256" windowHeight="12456" xr2:uid="{00000000-000D-0000-FFFF-FFFF00000000}"/>
  </bookViews>
  <sheets>
    <sheet name="法適用_水道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5" l="1"/>
  <c r="E10" i="5"/>
  <c r="D10" i="5"/>
  <c r="C10" i="5"/>
  <c r="B10" i="5"/>
  <c r="EN6" i="5"/>
  <c r="O85" i="4" s="1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L85" i="4" s="1"/>
  <c r="DF6" i="5"/>
  <c r="DE6" i="5"/>
  <c r="DD6" i="5"/>
  <c r="DC6" i="5"/>
  <c r="DB6" i="5"/>
  <c r="DA6" i="5"/>
  <c r="CZ6" i="5"/>
  <c r="CY6" i="5"/>
  <c r="CX6" i="5"/>
  <c r="CW6" i="5"/>
  <c r="CV6" i="5"/>
  <c r="K85" i="4" s="1"/>
  <c r="CU6" i="5"/>
  <c r="CT6" i="5"/>
  <c r="CS6" i="5"/>
  <c r="CR6" i="5"/>
  <c r="CQ6" i="5"/>
  <c r="CP6" i="5"/>
  <c r="CO6" i="5"/>
  <c r="CN6" i="5"/>
  <c r="CM6" i="5"/>
  <c r="CL6" i="5"/>
  <c r="CK6" i="5"/>
  <c r="J85" i="4" s="1"/>
  <c r="CJ6" i="5"/>
  <c r="CI6" i="5"/>
  <c r="CH6" i="5"/>
  <c r="CG6" i="5"/>
  <c r="CF6" i="5"/>
  <c r="CE6" i="5"/>
  <c r="CD6" i="5"/>
  <c r="CC6" i="5"/>
  <c r="CB6" i="5"/>
  <c r="CA6" i="5"/>
  <c r="BZ6" i="5"/>
  <c r="I85" i="4" s="1"/>
  <c r="BY6" i="5"/>
  <c r="BX6" i="5"/>
  <c r="BW6" i="5"/>
  <c r="BV6" i="5"/>
  <c r="BU6" i="5"/>
  <c r="BT6" i="5"/>
  <c r="BS6" i="5"/>
  <c r="BR6" i="5"/>
  <c r="BQ6" i="5"/>
  <c r="BP6" i="5"/>
  <c r="BO6" i="5"/>
  <c r="H85" i="4" s="1"/>
  <c r="BN6" i="5"/>
  <c r="BM6" i="5"/>
  <c r="BL6" i="5"/>
  <c r="BK6" i="5"/>
  <c r="BJ6" i="5"/>
  <c r="BI6" i="5"/>
  <c r="BH6" i="5"/>
  <c r="BG6" i="5"/>
  <c r="BF6" i="5"/>
  <c r="BE6" i="5"/>
  <c r="BD6" i="5"/>
  <c r="G85" i="4" s="1"/>
  <c r="BC6" i="5"/>
  <c r="BB6" i="5"/>
  <c r="BA6" i="5"/>
  <c r="AZ6" i="5"/>
  <c r="AY6" i="5"/>
  <c r="AX6" i="5"/>
  <c r="AW6" i="5"/>
  <c r="AV6" i="5"/>
  <c r="AU6" i="5"/>
  <c r="AT6" i="5"/>
  <c r="AS6" i="5"/>
  <c r="F85" i="4" s="1"/>
  <c r="AR6" i="5"/>
  <c r="AQ6" i="5"/>
  <c r="AP6" i="5"/>
  <c r="AO6" i="5"/>
  <c r="AN6" i="5"/>
  <c r="AM6" i="5"/>
  <c r="AL6" i="5"/>
  <c r="AK6" i="5"/>
  <c r="AJ6" i="5"/>
  <c r="AI6" i="5"/>
  <c r="AH6" i="5"/>
  <c r="E85" i="4" s="1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AL8" i="4" s="1"/>
  <c r="Q6" i="5"/>
  <c r="P6" i="5"/>
  <c r="O6" i="5"/>
  <c r="I10" i="4" s="1"/>
  <c r="N6" i="5"/>
  <c r="B10" i="4" s="1"/>
  <c r="M6" i="5"/>
  <c r="AD8" i="4" s="1"/>
  <c r="L6" i="5"/>
  <c r="W8" i="4" s="1"/>
  <c r="K6" i="5"/>
  <c r="J6" i="5"/>
  <c r="I6" i="5"/>
  <c r="H6" i="5"/>
  <c r="B6" i="4" s="1"/>
  <c r="G6" i="5"/>
  <c r="F6" i="5"/>
  <c r="E6" i="5"/>
  <c r="D6" i="5"/>
  <c r="C6" i="5"/>
  <c r="B6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N85" i="4"/>
  <c r="M85" i="4"/>
  <c r="BB10" i="4"/>
  <c r="AT10" i="4"/>
  <c r="AL10" i="4"/>
  <c r="W10" i="4"/>
  <c r="P10" i="4"/>
  <c r="BB8" i="4"/>
  <c r="AT8" i="4"/>
  <c r="P8" i="4"/>
  <c r="I8" i="4"/>
  <c r="B8" i="4"/>
</calcChain>
</file>

<file path=xl/sharedStrings.xml><?xml version="1.0" encoding="utf-8"?>
<sst xmlns="http://schemas.openxmlformats.org/spreadsheetml/2006/main" count="228" uniqueCount="112">
  <si>
    <t>経営比較分析表（令和6年度決算）</t>
    <rPh sb="8" eb="10">
      <t>レイワ</t>
    </rPh>
    <rPh sb="11" eb="13">
      <t>ネンド</t>
    </rPh>
    <rPh sb="12" eb="13">
      <t>ド</t>
    </rPh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</si>
  <si>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</si>
  <si>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</si>
  <si>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</si>
  <si>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</si>
  <si>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</si>
  <si>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</si>
  <si>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</si>
  <si>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</si>
  <si>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</si>
  <si>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</si>
  <si>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</si>
  <si>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</si>
  <si>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</si>
  <si>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</si>
  <si>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</si>
  <si>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現在給水人口(人)</t>
    <phoneticPr fontId="4"/>
  </si>
  <si>
    <r>
      <t>給水区域面積(km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rPh sb="2" eb="4">
      <t>クイキ</t>
    </rPh>
    <phoneticPr fontId="4"/>
  </si>
  <si>
    <r>
      <t>給水人口密度(人/km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</si>
  <si>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</si>
  <si>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</si>
  <si>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</si>
  <si>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令和6年度全国平均</t>
    <rPh sb="0" eb="2">
      <t>レイワ</t>
    </rPh>
    <rPh sb="3" eb="5">
      <t>ネンド</t>
    </rPh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</si>
  <si>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</si>
  <si>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</si>
  <si>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</si>
  <si>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</si>
  <si>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</si>
  <si>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</si>
  <si>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</si>
  <si>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</si>
  <si>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</si>
  <si>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</si>
  <si>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</si>
  <si>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</si>
  <si>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</si>
  <si>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</si>
  <si>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</si>
  <si>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</si>
  <si>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</si>
  <si>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</si>
  <si>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水道事業(法適用)</t>
    <rPh sb="0" eb="2">
      <t>スイドウ</t>
    </rPh>
    <rPh sb="2" eb="4">
      <t>ジギョウ</t>
    </rPh>
    <rPh sb="5" eb="6">
      <t>ホウ</t>
    </rPh>
    <rPh sb="6" eb="8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</si>
  <si>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</si>
  <si>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</si>
  <si>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</si>
  <si>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</si>
  <si>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</si>
  <si>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</si>
  <si>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</si>
  <si>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</si>
  <si>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</si>
  <si>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</si>
  <si>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</si>
  <si>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</si>
  <si>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①経常収支比率(％)</t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</si>
  <si>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</si>
  <si>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</si>
  <si>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④企業債残高対給水収益比率(％)</t>
    <rPh sb="1" eb="4">
      <t>キギョウサイ</t>
    </rPh>
    <rPh sb="4" eb="6">
      <t>ザンダカ</t>
    </rPh>
    <rPh sb="6" eb="7">
      <t>タイ</t>
    </rPh>
    <rPh sb="7" eb="9">
      <t>キュウスイ</t>
    </rPh>
    <rPh sb="9" eb="11">
      <t>シュウエキ</t>
    </rPh>
    <rPh sb="11" eb="13">
      <t>ヒリツ</t>
    </rPh>
    <phoneticPr fontId="4"/>
  </si>
  <si>
    <t>⑤料金回収率(％)</t>
    <rPh sb="1" eb="3">
      <t>リョウキン</t>
    </rPh>
    <rPh sb="3" eb="5">
      <t>カイシュウ</t>
    </rPh>
    <rPh sb="5" eb="6">
      <t>リツ</t>
    </rPh>
    <phoneticPr fontId="4"/>
  </si>
  <si>
    <t>⑥給水原価(円)</t>
    <rPh sb="1" eb="3">
      <t>キュウスイ</t>
    </rPh>
    <rPh sb="3" eb="5">
      <t>ゲンカ</t>
    </rPh>
    <rPh sb="6" eb="7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</si>
  <si>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</si>
  <si>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⑧有収率(％)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</si>
  <si>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</si>
  <si>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②管路経年化率(％)</t>
    <rPh sb="1" eb="3">
      <t>カンロ</t>
    </rPh>
    <rPh sb="3" eb="6">
      <t>ケイネンカ</t>
    </rPh>
    <rPh sb="6" eb="7">
      <t>リツ</t>
    </rPh>
    <phoneticPr fontId="4"/>
  </si>
  <si>
    <t>③管路更新率(％)</t>
    <rPh sb="1" eb="3">
      <t>カンロ</t>
    </rPh>
    <rPh sb="3" eb="5">
      <t>コウシン</t>
    </rPh>
    <rPh sb="5" eb="6">
      <t>リツ</t>
    </rPh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</si>
  <si>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</si>
  <si>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</si>
  <si>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</si>
  <si>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</si>
  <si>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</si>
  <si>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</si>
  <si>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</si>
  <si>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</si>
  <si>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</si>
  <si>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</si>
  <si>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</si>
  <si>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</si>
  <si>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</si>
  <si>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給水人口</t>
    <rPh sb="0" eb="2">
      <t>キュウスイ</t>
    </rPh>
    <rPh sb="2" eb="4">
      <t>ジンコウ</t>
    </rPh>
    <phoneticPr fontId="4"/>
  </si>
  <si>
    <t>給水区域面積</t>
  </si>
  <si>
    <t>給水人口密度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</si>
  <si>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</si>
  <si>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</si>
  <si>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</si>
  <si>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</si>
  <si>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</si>
  <si>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</si>
  <si>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</si>
  <si>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</si>
  <si>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</si>
  <si>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</si>
  <si>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</si>
  <si>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</si>
  <si>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山梨県　北杜市</t>
  </si>
  <si>
    <t>法適用</t>
  </si>
  <si>
    <t>水道事業</t>
  </si>
  <si>
    <t>末端給水事業</t>
  </si>
  <si>
    <t>A5</t>
  </si>
  <si>
    <t>非設置</t>
  </si>
  <si>
    <t>-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</si>
  <si>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</si>
  <si>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</si>
  <si>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</si>
  <si>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</si>
  <si>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</si>
  <si>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←年数補正</t>
    <rPh sb="1" eb="3">
      <t>ネンスウ</t>
    </rPh>
    <rPh sb="3" eb="5">
      <t>ホセイ</t>
    </rPh>
    <phoneticPr fontId="4"/>
  </si>
  <si>
    <t>←日数補正</t>
    <rPh sb="1" eb="3">
      <t>ニッスウ</t>
    </rPh>
    <rPh sb="3" eb="5">
      <t>ホセイ</t>
    </rPh>
    <phoneticPr fontId="4"/>
  </si>
  <si>
    <t>"R"yy</t>
    <phoneticPr fontId="4"/>
  </si>
  <si>
    <t>←書式設定</t>
    <rPh sb="1" eb="3">
      <t>ショシキ</t>
    </rPh>
    <rPh sb="3" eb="5">
      <t>セッテイ</t>
    </rPh>
    <phoneticPr fontId="4"/>
  </si>
  <si>
    <r>
      <rPr>
        <sz val="11"/>
        <rFont val="ＭＳ ゴシック"/>
        <family val="3"/>
        <charset val="128"/>
      </rPr>
      <t>　本市の上水道事業は、令和2年の地方公営企業会計への移行に際し、46簡易水道事業の統合による経営基盤の強化や、組織編制及び公金徴収業務の民間委託などの事務の効率化を行い、経営の健全化に努めてきたが、人口減少や節水意識の向上により、有収水量の大幅な増加が見込めないなど、今後の経営は一層厳しさを増す状況となることが予想される。</t>
    </r>
    <r>
      <rPr>
        <sz val="11"/>
        <color rgb="FFFF0000"/>
        <rFont val="ＭＳ ゴシック"/>
        <family val="3"/>
        <charset val="128"/>
      </rPr>
      <t xml:space="preserve">
</t>
    </r>
    <r>
      <rPr>
        <sz val="11"/>
        <rFont val="ＭＳ ゴシック"/>
        <family val="3"/>
        <charset val="128"/>
      </rPr>
      <t>　そのため、令和8年度より料金改定を実施し、財政の健全化を図るとともに、持続可能な事業運営に努めていく。</t>
    </r>
    <rPh sb="4" eb="5">
      <t>ジョウ</t>
    </rPh>
    <rPh sb="11" eb="13">
      <t>レイワ</t>
    </rPh>
    <rPh sb="14" eb="15">
      <t>ネン</t>
    </rPh>
    <rPh sb="29" eb="30">
      <t>サイ</t>
    </rPh>
    <rPh sb="34" eb="40">
      <t>カンイスイドウジギョウ</t>
    </rPh>
    <rPh sb="41" eb="43">
      <t>トウゴウ</t>
    </rPh>
    <rPh sb="46" eb="50">
      <t>ケイエイキバン</t>
    </rPh>
    <rPh sb="51" eb="53">
      <t>キョウカ</t>
    </rPh>
    <rPh sb="59" eb="60">
      <t>オヨ</t>
    </rPh>
    <rPh sb="75" eb="77">
      <t>ジム</t>
    </rPh>
    <rPh sb="78" eb="81">
      <t>コウリツカ</t>
    </rPh>
    <rPh sb="134" eb="136">
      <t>コンゴ</t>
    </rPh>
    <rPh sb="148" eb="150">
      <t>ジョウキョウ</t>
    </rPh>
    <rPh sb="169" eb="171">
      <t>レイワ</t>
    </rPh>
    <rPh sb="172" eb="174">
      <t>ネンド</t>
    </rPh>
    <rPh sb="176" eb="180">
      <t>リョウキンカイテイ</t>
    </rPh>
    <rPh sb="181" eb="183">
      <t>ジッシ</t>
    </rPh>
    <phoneticPr fontId="4"/>
  </si>
  <si>
    <t>　有形固定資産減価償却率は類似団体平均よりも高いが、減価償却の増加率も同様に高いことから、類似団体よりも早く施設の老朽化が進んでいくことがわかる。
　また、管路経年化率及び管路更新率が類似団体平均よりも低いが、老朽化に対する再投資が進まず、管路の経年劣化が進行している状況であり、令和8年度の料金改定により、経常収支比率を向上させ、適正利益を施設更新に還元することで、施設の健全性を維持向上させていく必要がある。</t>
    <rPh sb="13" eb="17">
      <t>ルイジダンタイ</t>
    </rPh>
    <rPh sb="17" eb="19">
      <t>ヘイキン</t>
    </rPh>
    <rPh sb="26" eb="30">
      <t>ゲンカショウキャク</t>
    </rPh>
    <rPh sb="31" eb="33">
      <t>ゾウカ</t>
    </rPh>
    <rPh sb="33" eb="34">
      <t>リツ</t>
    </rPh>
    <rPh sb="35" eb="37">
      <t>ドウヨウ</t>
    </rPh>
    <rPh sb="38" eb="39">
      <t>タカ</t>
    </rPh>
    <rPh sb="45" eb="49">
      <t>ルイジダンタイ</t>
    </rPh>
    <rPh sb="52" eb="53">
      <t>ハヤ</t>
    </rPh>
    <rPh sb="54" eb="56">
      <t>シセツ</t>
    </rPh>
    <rPh sb="78" eb="80">
      <t>カンロ</t>
    </rPh>
    <rPh sb="80" eb="82">
      <t>ケイネン</t>
    </rPh>
    <rPh sb="82" eb="83">
      <t>カ</t>
    </rPh>
    <rPh sb="83" eb="84">
      <t>リツ</t>
    </rPh>
    <rPh sb="84" eb="85">
      <t>オヨ</t>
    </rPh>
    <rPh sb="120" eb="122">
      <t>カンロ</t>
    </rPh>
    <rPh sb="140" eb="142">
      <t>レイワ</t>
    </rPh>
    <rPh sb="143" eb="145">
      <t>ネンド</t>
    </rPh>
    <rPh sb="146" eb="150">
      <t>リョウキンカイテイ</t>
    </rPh>
    <phoneticPr fontId="4"/>
  </si>
  <si>
    <r>
      <rPr>
        <sz val="11"/>
        <rFont val="ＭＳ ゴシック"/>
        <family val="3"/>
        <charset val="128"/>
      </rPr>
      <t>　健全経営の水準とされる経常収支比率は、100％を上回っているが、料金水準の妥当性を示す料金回収率は75.30％と100％を下回っていることから、一般会計繰入金でかろうじて均衡を保っているにすぎず、施設更新の財源を確保できる水準でないため、令和8年度の料金改定により、料金回収率の向上を図り、持続可能な事業運営に努める。</t>
    </r>
    <r>
      <rPr>
        <sz val="11"/>
        <color rgb="FFFF0000"/>
        <rFont val="ＭＳ ゴシック"/>
        <family val="3"/>
        <charset val="128"/>
      </rPr>
      <t xml:space="preserve">
</t>
    </r>
    <r>
      <rPr>
        <sz val="11"/>
        <rFont val="ＭＳ ゴシック"/>
        <family val="3"/>
        <charset val="128"/>
      </rPr>
      <t>　また、企業債償還額がピークを超えて減少していることから、流動比率は年々改善が見られるものの、他団体と比較して大きく下回っており、債務に対して支払い能力が低く、一般会計繰入金により負債を賄っている状況である。</t>
    </r>
    <r>
      <rPr>
        <sz val="11"/>
        <color rgb="FFFF0000"/>
        <rFont val="ＭＳ ゴシック"/>
        <family val="3"/>
        <charset val="128"/>
      </rPr>
      <t xml:space="preserve">
</t>
    </r>
    <r>
      <rPr>
        <sz val="11"/>
        <rFont val="ＭＳ ゴシック"/>
        <family val="3"/>
        <charset val="128"/>
      </rPr>
      <t>　令和5年度と比較して、配水量の増加により施設利用率は増加しているが、有収率が減少していることから、漏水に伴う無収水量が増加している状況である。さらに、有収率は依然として類似団体平均よりも低いことから、漏水調査の実施や衛星及びAI劣化診断調査の結果を活用し、効果的な漏水箇所の更新を実施することにより、有収率を高めていくとともに、施設の統廃合・ダウンサイジング等を実施し、施設利用率の向上を図る必要がある。</t>
    </r>
    <rPh sb="99" eb="103">
      <t>シセツコウシン</t>
    </rPh>
    <rPh sb="112" eb="114">
      <t>スイジュン</t>
    </rPh>
    <rPh sb="120" eb="122">
      <t>レイワ</t>
    </rPh>
    <rPh sb="123" eb="125">
      <t>ネンド</t>
    </rPh>
    <rPh sb="126" eb="130">
      <t>リョウキンカイテイ</t>
    </rPh>
    <rPh sb="134" eb="139">
      <t>リョウキンカイシュウリツ</t>
    </rPh>
    <rPh sb="140" eb="142">
      <t>コウジョウ</t>
    </rPh>
    <rPh sb="143" eb="144">
      <t>ハカ</t>
    </rPh>
    <rPh sb="146" eb="148">
      <t>ジゾク</t>
    </rPh>
    <rPh sb="148" eb="150">
      <t>カノウ</t>
    </rPh>
    <rPh sb="151" eb="155">
      <t>ジギョウウンエイ</t>
    </rPh>
    <rPh sb="156" eb="157">
      <t>ツト</t>
    </rPh>
    <rPh sb="195" eb="197">
      <t>ネンネン</t>
    </rPh>
    <rPh sb="197" eb="199">
      <t>カイゼン</t>
    </rPh>
    <rPh sb="200" eb="201">
      <t>ミ</t>
    </rPh>
    <rPh sb="208" eb="211">
      <t>タダンタイ</t>
    </rPh>
    <rPh sb="212" eb="214">
      <t>ヒカク</t>
    </rPh>
    <rPh sb="273" eb="275">
      <t>ヒカク</t>
    </rPh>
    <rPh sb="278" eb="281">
      <t>ハイスイリョウ</t>
    </rPh>
    <rPh sb="282" eb="284">
      <t>ゾウカ</t>
    </rPh>
    <rPh sb="287" eb="292">
      <t>シセツリヨウリツ</t>
    </rPh>
    <rPh sb="293" eb="295">
      <t>ゾウカ</t>
    </rPh>
    <rPh sb="301" eb="304">
      <t>ユウシュウリツ</t>
    </rPh>
    <rPh sb="305" eb="307">
      <t>ゲンショウ</t>
    </rPh>
    <rPh sb="316" eb="318">
      <t>ロウスイ</t>
    </rPh>
    <rPh sb="319" eb="320">
      <t>トモナ</t>
    </rPh>
    <rPh sb="321" eb="323">
      <t>ムシュウ</t>
    </rPh>
    <rPh sb="323" eb="325">
      <t>スイリョウ</t>
    </rPh>
    <rPh sb="326" eb="328">
      <t>ゾウカ</t>
    </rPh>
    <rPh sb="332" eb="334">
      <t>ジョウキョウ</t>
    </rPh>
    <rPh sb="346" eb="348">
      <t>イゼン</t>
    </rPh>
    <rPh sb="372" eb="374">
      <t>ジッシ</t>
    </rPh>
    <rPh sb="385" eb="387">
      <t>チョウサ</t>
    </rPh>
    <rPh sb="388" eb="390">
      <t>ケッカ</t>
    </rPh>
    <rPh sb="391" eb="393">
      <t>カツヨウ</t>
    </rPh>
    <rPh sb="395" eb="398">
      <t>コウカテキ</t>
    </rPh>
    <rPh sb="401" eb="403">
      <t>カショ</t>
    </rPh>
    <rPh sb="407" eb="409">
      <t>ジッシ</t>
    </rPh>
    <rPh sb="417" eb="420">
      <t>ユウシュウリツ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</si>
</sst>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△&quot;#,##0"/>
    <numFmt numFmtId="177" formatCode="#,##0.00;&quot;△&quot;#,##0.00"/>
    <numFmt numFmtId="178" formatCode="#,##0.00;&quot;△&quot;#,##0.00;&quot;-&quot;"/>
    <numFmt numFmtId="179" formatCode="#,##0.00;&quot;△ &quot;#,##0.00"/>
    <numFmt numFmtId="180" formatCode="&quot;R&quot;yy"/>
  </numFmts>
  <fonts count="17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rgb="FFFF0000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2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3" xfId="0" applyFill="1" applyBorder="1">
      <alignment vertical="center"/>
    </xf>
    <xf numFmtId="0" fontId="0" fillId="3" borderId="14" xfId="0" applyFill="1" applyBorder="1">
      <alignment vertical="center"/>
    </xf>
    <xf numFmtId="0" fontId="0" fillId="3" borderId="15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178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40" fontId="0" fillId="0" borderId="0" xfId="0" applyNumberFormat="1">
      <alignment vertical="center"/>
    </xf>
    <xf numFmtId="179" fontId="0" fillId="0" borderId="0" xfId="1" applyNumberFormat="1" applyFont="1" applyBorder="1" applyAlignment="1">
      <alignment vertical="center" shrinkToFit="1"/>
    </xf>
    <xf numFmtId="0" fontId="0" fillId="5" borderId="5" xfId="0" applyFill="1" applyBorder="1">
      <alignment vertical="center"/>
    </xf>
    <xf numFmtId="180" fontId="0" fillId="0" borderId="5" xfId="0" applyNumberFormat="1" applyBorder="1">
      <alignment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177" fontId="5" fillId="0" borderId="2" xfId="0" applyNumberFormat="1" applyFont="1" applyBorder="1" applyAlignment="1" applyProtection="1">
      <alignment horizontal="center" vertical="center" shrinkToFit="1"/>
      <protection hidden="1"/>
    </xf>
    <xf numFmtId="177" fontId="5" fillId="0" borderId="3" xfId="0" applyNumberFormat="1" applyFont="1" applyBorder="1" applyAlignment="1" applyProtection="1">
      <alignment horizontal="center" vertical="center" shrinkToFit="1"/>
      <protection hidden="1"/>
    </xf>
    <xf numFmtId="0" fontId="16" fillId="0" borderId="9" xfId="0" applyFont="1" applyBorder="1" applyAlignment="1" applyProtection="1">
      <alignment horizontal="left" vertical="top" wrapText="1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0" fontId="16" fillId="0" borderId="10" xfId="0" applyFont="1" applyBorder="1" applyAlignment="1" applyProtection="1">
      <alignment horizontal="left" vertical="top" wrapText="1"/>
      <protection locked="0"/>
    </xf>
    <xf numFmtId="0" fontId="15" fillId="0" borderId="9" xfId="0" applyFont="1" applyBorder="1" applyAlignment="1" applyProtection="1">
      <alignment horizontal="left" vertical="top" wrapText="1"/>
      <protection locked="0"/>
    </xf>
    <xf numFmtId="0" fontId="15" fillId="0" borderId="0" xfId="0" applyFont="1" applyAlignment="1" applyProtection="1">
      <alignment horizontal="left" vertical="top" wrapText="1"/>
      <protection locked="0"/>
    </xf>
    <xf numFmtId="0" fontId="15" fillId="0" borderId="10" xfId="0" applyFont="1" applyBorder="1" applyAlignment="1" applyProtection="1">
      <alignment horizontal="left" vertical="top" wrapText="1"/>
      <protection locked="0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6" fillId="0" borderId="11" xfId="0" applyFont="1" applyBorder="1" applyAlignment="1" applyProtection="1">
      <alignment horizontal="left" vertical="top" wrapText="1"/>
      <protection locked="0"/>
    </xf>
    <xf numFmtId="0" fontId="16" fillId="0" borderId="1" xfId="0" applyFont="1" applyBorder="1" applyAlignment="1" applyProtection="1">
      <alignment horizontal="left" vertical="top" wrapText="1"/>
      <protection locked="0"/>
    </xf>
    <xf numFmtId="0" fontId="16" fillId="0" borderId="12" xfId="0" applyFont="1" applyBorder="1" applyAlignment="1" applyProtection="1">
      <alignment horizontal="left" vertical="top" wrapText="1"/>
      <protection locked="0"/>
    </xf>
    <xf numFmtId="177" fontId="5" fillId="0" borderId="5" xfId="0" applyNumberFormat="1" applyFont="1" applyBorder="1" applyAlignment="1" applyProtection="1">
      <alignment horizontal="center" vertical="center" shrinkToFit="1"/>
      <protection hidden="1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77" fontId="5" fillId="0" borderId="4" xfId="0" applyNumberFormat="1" applyFont="1" applyBorder="1" applyAlignment="1" applyProtection="1">
      <alignment horizontal="center" vertical="center" shrinkToFit="1"/>
      <protection hidden="1"/>
    </xf>
    <xf numFmtId="176" fontId="5" fillId="0" borderId="5" xfId="0" applyNumberFormat="1" applyFont="1" applyBorder="1" applyAlignment="1" applyProtection="1">
      <alignment horizontal="center" vertical="center" shrinkToFit="1"/>
      <protection hidden="1"/>
    </xf>
    <xf numFmtId="0" fontId="3" fillId="2" borderId="4" xfId="0" applyFont="1" applyFill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5" fillId="0" borderId="2" xfId="0" applyFont="1" applyBorder="1" applyAlignment="1" applyProtection="1">
      <alignment horizontal="center" vertical="center" shrinkToFit="1"/>
      <protection hidden="1"/>
    </xf>
    <xf numFmtId="0" fontId="5" fillId="0" borderId="3" xfId="0" applyFont="1" applyBorder="1" applyAlignment="1" applyProtection="1">
      <alignment horizontal="center" vertical="center" shrinkToFit="1"/>
      <protection hidden="1"/>
    </xf>
    <xf numFmtId="0" fontId="5" fillId="0" borderId="4" xfId="0" applyFont="1" applyBorder="1" applyAlignment="1" applyProtection="1">
      <alignment horizontal="center" vertical="center" shrinkToFit="1"/>
      <protection hidden="1"/>
    </xf>
    <xf numFmtId="0" fontId="5" fillId="0" borderId="5" xfId="0" applyFont="1" applyBorder="1" applyAlignment="1" applyProtection="1">
      <alignment horizontal="center" vertical="center" shrinkToFit="1"/>
      <protection hidden="1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49" fontId="3" fillId="0" borderId="0" xfId="0" applyNumberFormat="1" applyFont="1" applyAlignment="1" applyProtection="1">
      <alignment horizontal="left" vertical="center"/>
      <protection hidden="1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7"/>
          <c:y val="0.1580694566902852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データ!$ED$6:$EH$6</c:f>
              <c:numCache>
                <c:formatCode>#,##0.00;"△"#,##0.00;"-"</c:formatCode>
                <c:ptCount val="5"/>
                <c:pt idx="0" formatCode="#,##0.00;&quot;△&quot;#,##0.00">
                  <c:v>0</c:v>
                </c:pt>
                <c:pt idx="1">
                  <c:v>0.25</c:v>
                </c:pt>
                <c:pt idx="2">
                  <c:v>0.09</c:v>
                </c:pt>
                <c:pt idx="3">
                  <c:v>0.2</c:v>
                </c:pt>
                <c:pt idx="4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37-438A-9D59-B19515C55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266112"/>
        <c:axId val="202268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#,##0.00;"△"#,##0.00;"-"</c:formatCode>
                <c:ptCount val="5"/>
                <c:pt idx="0">
                  <c:v>0.56999999999999995</c:v>
                </c:pt>
                <c:pt idx="1">
                  <c:v>0.52</c:v>
                </c:pt>
                <c:pt idx="2">
                  <c:v>0.48</c:v>
                </c:pt>
                <c:pt idx="3">
                  <c:v>0.48</c:v>
                </c:pt>
                <c:pt idx="4">
                  <c:v>0.46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37-438A-9D59-B19515C55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266112"/>
        <c:axId val="202268032"/>
      </c:lineChart>
      <c:dateAx>
        <c:axId val="20226611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2268032"/>
        <c:crosses val="autoZero"/>
        <c:auto val="1"/>
        <c:lblOffset val="100"/>
        <c:baseTimeUnit val="years"/>
      </c:dateAx>
      <c:valAx>
        <c:axId val="202268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2661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77" l="0.70000000000000062" r="0.70000000000000062" t="0.75000000000001277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58.75</c:v>
                </c:pt>
                <c:pt idx="1">
                  <c:v>57.79</c:v>
                </c:pt>
                <c:pt idx="2">
                  <c:v>56.98</c:v>
                </c:pt>
                <c:pt idx="3">
                  <c:v>57.03</c:v>
                </c:pt>
                <c:pt idx="4">
                  <c:v>58.01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91-4159-99E8-0B2F857BC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403456"/>
        <c:axId val="2064097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60.12</c:v>
                </c:pt>
                <c:pt idx="1">
                  <c:v>60.34</c:v>
                </c:pt>
                <c:pt idx="2">
                  <c:v>59.54</c:v>
                </c:pt>
                <c:pt idx="3">
                  <c:v>59.26</c:v>
                </c:pt>
                <c:pt idx="4">
                  <c:v>60.44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91-4159-99E8-0B2F857BC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403456"/>
        <c:axId val="206409728"/>
      </c:lineChart>
      <c:dateAx>
        <c:axId val="20640345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6409728"/>
        <c:crosses val="autoZero"/>
        <c:auto val="1"/>
        <c:lblOffset val="100"/>
        <c:baseTimeUnit val="years"/>
      </c:dateAx>
      <c:valAx>
        <c:axId val="2064097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64034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57.96</c:v>
                </c:pt>
                <c:pt idx="1">
                  <c:v>58.92</c:v>
                </c:pt>
                <c:pt idx="2">
                  <c:v>58.13</c:v>
                </c:pt>
                <c:pt idx="3">
                  <c:v>59.67</c:v>
                </c:pt>
                <c:pt idx="4">
                  <c:v>58.48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EB-40DB-9AFF-5984173CD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513664"/>
        <c:axId val="2065155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84.24</c:v>
                </c:pt>
                <c:pt idx="1">
                  <c:v>84.19</c:v>
                </c:pt>
                <c:pt idx="2">
                  <c:v>83.93</c:v>
                </c:pt>
                <c:pt idx="3">
                  <c:v>83.84</c:v>
                </c:pt>
                <c:pt idx="4">
                  <c:v>83.39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EB-40DB-9AFF-5984173CD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513664"/>
        <c:axId val="206515584"/>
      </c:lineChart>
      <c:dateAx>
        <c:axId val="206513664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6515584"/>
        <c:crosses val="autoZero"/>
        <c:auto val="1"/>
        <c:lblOffset val="100"/>
        <c:baseTimeUnit val="years"/>
      </c:dateAx>
      <c:valAx>
        <c:axId val="2065155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65136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77"/>
          <c:y val="0.15806945669028497"/>
          <c:w val="0.8602616255212191"/>
          <c:h val="0.54627248298936959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102.6</c:v>
                </c:pt>
                <c:pt idx="1">
                  <c:v>100.05</c:v>
                </c:pt>
                <c:pt idx="2">
                  <c:v>101.23</c:v>
                </c:pt>
                <c:pt idx="3">
                  <c:v>104.79</c:v>
                </c:pt>
                <c:pt idx="4">
                  <c:v>102.53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85-490C-829A-AE87902FA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302592"/>
        <c:axId val="2023045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#,##0.00;"△"#,##0.00;"-"</c:formatCode>
                <c:ptCount val="5"/>
                <c:pt idx="0">
                  <c:v>108.83</c:v>
                </c:pt>
                <c:pt idx="1">
                  <c:v>109.23</c:v>
                </c:pt>
                <c:pt idx="2">
                  <c:v>108.04</c:v>
                </c:pt>
                <c:pt idx="3">
                  <c:v>107.49</c:v>
                </c:pt>
                <c:pt idx="4">
                  <c:v>107.15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85-490C-829A-AE87902FA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302592"/>
        <c:axId val="202304512"/>
      </c:lineChart>
      <c:dateAx>
        <c:axId val="20230259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2304512"/>
        <c:crosses val="autoZero"/>
        <c:auto val="1"/>
        <c:lblOffset val="100"/>
        <c:baseTimeUnit val="years"/>
      </c:dateAx>
      <c:valAx>
        <c:axId val="20230451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3025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データ!$DH$6:$DL$6</c:f>
              <c:numCache>
                <c:formatCode>#,##0.00;"△"#,##0.00;"-"</c:formatCode>
                <c:ptCount val="5"/>
                <c:pt idx="0">
                  <c:v>54.82</c:v>
                </c:pt>
                <c:pt idx="1">
                  <c:v>56.45</c:v>
                </c:pt>
                <c:pt idx="2">
                  <c:v>58.23</c:v>
                </c:pt>
                <c:pt idx="3">
                  <c:v>59.66</c:v>
                </c:pt>
                <c:pt idx="4">
                  <c:v>61.2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CF-4ABF-BA2C-F7CB9523F7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026048"/>
        <c:axId val="20502796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#,##0.00;"△"#,##0.00;"-"</c:formatCode>
                <c:ptCount val="5"/>
                <c:pt idx="0">
                  <c:v>48.83</c:v>
                </c:pt>
                <c:pt idx="1">
                  <c:v>49.96</c:v>
                </c:pt>
                <c:pt idx="2">
                  <c:v>50.82</c:v>
                </c:pt>
                <c:pt idx="3">
                  <c:v>51.82</c:v>
                </c:pt>
                <c:pt idx="4">
                  <c:v>52.53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CF-4ABF-BA2C-F7CB9523F7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026048"/>
        <c:axId val="205027968"/>
      </c:lineChart>
      <c:dateAx>
        <c:axId val="205026048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5027968"/>
        <c:crosses val="autoZero"/>
        <c:auto val="1"/>
        <c:lblOffset val="100"/>
        <c:baseTimeUnit val="years"/>
      </c:dateAx>
      <c:valAx>
        <c:axId val="20502796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02604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4"/>
          <c:y val="0.15806945669028519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データ!$DS$6:$DW$6</c:f>
              <c:numCache>
                <c:formatCode>#,##0.00;"△"#,##0.00;"-"</c:formatCode>
                <c:ptCount val="5"/>
                <c:pt idx="0">
                  <c:v>18.46</c:v>
                </c:pt>
                <c:pt idx="1">
                  <c:v>19.62</c:v>
                </c:pt>
                <c:pt idx="2">
                  <c:v>20.100000000000001</c:v>
                </c:pt>
                <c:pt idx="3">
                  <c:v>20.39</c:v>
                </c:pt>
                <c:pt idx="4">
                  <c:v>22.4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30-4913-9BC7-64C1AB8F5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054720"/>
        <c:axId val="2050566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#,##0.00;"△"#,##0.00;"-"</c:formatCode>
                <c:ptCount val="5"/>
                <c:pt idx="0">
                  <c:v>18.18</c:v>
                </c:pt>
                <c:pt idx="1">
                  <c:v>19.32</c:v>
                </c:pt>
                <c:pt idx="2">
                  <c:v>21.16</c:v>
                </c:pt>
                <c:pt idx="3">
                  <c:v>22.72</c:v>
                </c:pt>
                <c:pt idx="4">
                  <c:v>24.16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30-4913-9BC7-64C1AB8F5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054720"/>
        <c:axId val="205056640"/>
      </c:lineChart>
      <c:dateAx>
        <c:axId val="20505472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5056640"/>
        <c:crosses val="autoZero"/>
        <c:auto val="1"/>
        <c:lblOffset val="100"/>
        <c:baseTimeUnit val="years"/>
      </c:dateAx>
      <c:valAx>
        <c:axId val="2050566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0547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66" l="0.70000000000000062" r="0.70000000000000062" t="0.7500000000000126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データ!$AI$6:$AM$6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2-4E2F-9242-E7CFB2B6E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160832"/>
        <c:axId val="2051627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#,##0.00;"△"#,##0.00;"-"</c:formatCode>
                <c:ptCount val="5"/>
                <c:pt idx="0">
                  <c:v>4.34</c:v>
                </c:pt>
                <c:pt idx="1">
                  <c:v>4.6900000000000004</c:v>
                </c:pt>
                <c:pt idx="2">
                  <c:v>4.72</c:v>
                </c:pt>
                <c:pt idx="3">
                  <c:v>5.76</c:v>
                </c:pt>
                <c:pt idx="4">
                  <c:v>4.74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42-4E2F-9242-E7CFB2B6E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160832"/>
        <c:axId val="205162752"/>
      </c:lineChart>
      <c:dateAx>
        <c:axId val="20516083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5162752"/>
        <c:crosses val="autoZero"/>
        <c:auto val="1"/>
        <c:lblOffset val="100"/>
        <c:baseTimeUnit val="years"/>
      </c:dateAx>
      <c:valAx>
        <c:axId val="20516275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1608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データ!$AT$6:$AX$6</c:f>
              <c:numCache>
                <c:formatCode>#,##0.00;"△"#,##0.00;"-"</c:formatCode>
                <c:ptCount val="5"/>
                <c:pt idx="0">
                  <c:v>38.83</c:v>
                </c:pt>
                <c:pt idx="1">
                  <c:v>38.590000000000003</c:v>
                </c:pt>
                <c:pt idx="2">
                  <c:v>51.07</c:v>
                </c:pt>
                <c:pt idx="3">
                  <c:v>65.16</c:v>
                </c:pt>
                <c:pt idx="4">
                  <c:v>74.819999999999993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F0-4FD0-BA23-70F3175982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176192"/>
        <c:axId val="2051906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#,##0.00;"△"#,##0.00;"-"</c:formatCode>
                <c:ptCount val="5"/>
                <c:pt idx="0">
                  <c:v>327.77</c:v>
                </c:pt>
                <c:pt idx="1">
                  <c:v>338.02</c:v>
                </c:pt>
                <c:pt idx="2">
                  <c:v>345.94</c:v>
                </c:pt>
                <c:pt idx="3">
                  <c:v>329.7</c:v>
                </c:pt>
                <c:pt idx="4">
                  <c:v>319.99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F0-4FD0-BA23-70F3175982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176192"/>
        <c:axId val="205190656"/>
      </c:lineChart>
      <c:dateAx>
        <c:axId val="20517619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5190656"/>
        <c:crosses val="autoZero"/>
        <c:auto val="1"/>
        <c:lblOffset val="100"/>
        <c:baseTimeUnit val="years"/>
      </c:dateAx>
      <c:valAx>
        <c:axId val="20519065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1761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データ!$BE$6:$BI$6</c:f>
              <c:numCache>
                <c:formatCode>#,##0.00;"△"#,##0.00;"-"</c:formatCode>
                <c:ptCount val="5"/>
                <c:pt idx="0">
                  <c:v>803.01</c:v>
                </c:pt>
                <c:pt idx="1">
                  <c:v>745.03</c:v>
                </c:pt>
                <c:pt idx="2">
                  <c:v>693.51</c:v>
                </c:pt>
                <c:pt idx="3">
                  <c:v>617.15</c:v>
                </c:pt>
                <c:pt idx="4">
                  <c:v>580.20000000000005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2C-487E-B8F7-93394820D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224960"/>
        <c:axId val="2052394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397.1</c:v>
                </c:pt>
                <c:pt idx="1">
                  <c:v>379.91</c:v>
                </c:pt>
                <c:pt idx="2">
                  <c:v>386.61</c:v>
                </c:pt>
                <c:pt idx="3">
                  <c:v>381.56</c:v>
                </c:pt>
                <c:pt idx="4">
                  <c:v>365.55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2C-487E-B8F7-93394820D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224960"/>
        <c:axId val="205239424"/>
      </c:lineChart>
      <c:dateAx>
        <c:axId val="20522496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5239424"/>
        <c:crosses val="autoZero"/>
        <c:auto val="1"/>
        <c:lblOffset val="100"/>
        <c:baseTimeUnit val="years"/>
      </c:dateAx>
      <c:valAx>
        <c:axId val="20523942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22496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71.680000000000007</c:v>
                </c:pt>
                <c:pt idx="1">
                  <c:v>76.69</c:v>
                </c:pt>
                <c:pt idx="2">
                  <c:v>75.86</c:v>
                </c:pt>
                <c:pt idx="3">
                  <c:v>79.33</c:v>
                </c:pt>
                <c:pt idx="4">
                  <c:v>75.3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56-46A5-BA4B-85BA0C18F1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281920"/>
        <c:axId val="2052881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95.79</c:v>
                </c:pt>
                <c:pt idx="1">
                  <c:v>98.3</c:v>
                </c:pt>
                <c:pt idx="2">
                  <c:v>93.82</c:v>
                </c:pt>
                <c:pt idx="3">
                  <c:v>95.04</c:v>
                </c:pt>
                <c:pt idx="4">
                  <c:v>95.42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56-46A5-BA4B-85BA0C18F1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281920"/>
        <c:axId val="205288192"/>
      </c:lineChart>
      <c:dateAx>
        <c:axId val="20528192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5288192"/>
        <c:crosses val="autoZero"/>
        <c:auto val="1"/>
        <c:lblOffset val="100"/>
        <c:baseTimeUnit val="years"/>
      </c:dateAx>
      <c:valAx>
        <c:axId val="2052881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2819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208.94</c:v>
                </c:pt>
                <c:pt idx="1">
                  <c:v>195.97</c:v>
                </c:pt>
                <c:pt idx="2">
                  <c:v>200.91</c:v>
                </c:pt>
                <c:pt idx="3">
                  <c:v>194.33</c:v>
                </c:pt>
                <c:pt idx="4">
                  <c:v>205.3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17-4F6B-B147-04B8FD55A2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387456"/>
        <c:axId val="2063937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171.13</c:v>
                </c:pt>
                <c:pt idx="1">
                  <c:v>173.7</c:v>
                </c:pt>
                <c:pt idx="2">
                  <c:v>178.94</c:v>
                </c:pt>
                <c:pt idx="3">
                  <c:v>180.19</c:v>
                </c:pt>
                <c:pt idx="4">
                  <c:v>184.25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17-4F6B-B147-04B8FD55A2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387456"/>
        <c:axId val="206393728"/>
      </c:lineChart>
      <c:dateAx>
        <c:axId val="20638745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6393728"/>
        <c:crosses val="autoZero"/>
        <c:auto val="1"/>
        <c:lblOffset val="100"/>
        <c:baseTimeUnit val="years"/>
      </c:dateAx>
      <c:valAx>
        <c:axId val="2063937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63874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419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33</xdr:row>
      <xdr:rowOff>0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16</xdr:row>
      <xdr:rowOff>0</xdr:rowOff>
    </xdr:from>
    <xdr:to>
      <xdr:col>46</xdr:col>
      <xdr:colOff>0</xdr:colOff>
      <xdr:row>33</xdr:row>
      <xdr:rowOff>0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33</xdr:row>
      <xdr:rowOff>0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55</xdr:row>
      <xdr:rowOff>0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55</xdr:row>
      <xdr:rowOff>0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55</xdr:row>
      <xdr:rowOff>0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55</xdr:row>
      <xdr:rowOff>0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3281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214361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21005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④企業債残高対給水収益比率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419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⑤料金回収率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3281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⑥給水原価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2143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21005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⑧有収率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419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56235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②管路経年化率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08051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③管路更新率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5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3873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BBC2758-5321-4041-965F-0EF08C1D3DF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【107.26】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$F$85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72735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E285CF0-BBF6-4A13-890E-079AA8E0E45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【1.61】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$G$85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11597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C46B18C-0F29-46C1-8F9A-768D9EB6B0A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【239.69】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5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50459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9DEEFCE-E179-4C50-A692-474CAF362C1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【264.86】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5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50459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A3FDF3C-FA24-4A3E-8D99-83D416EEA85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【89.21】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9525</xdr:rowOff>
    </xdr:from>
    <xdr:to>
      <xdr:col>46</xdr:col>
      <xdr:colOff>0</xdr:colOff>
      <xdr:row>40</xdr:row>
      <xdr:rowOff>80449</xdr:rowOff>
    </xdr:to>
    <xdr:sp macro="" textlink="$K$85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1159743" y="6616065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40BA124-597C-489D-94E0-CA4FA00ACA8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【60.21】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5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72735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E629F87-B074-453F-8C0B-058FD3A32D7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【181.66】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5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3873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5D7ECA0-C957-4A3F-9AE7-C96A355797E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【97.59】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$M$85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423663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60A3F31-55CD-45AF-BDAF-042A71EA65B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【52.41】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$N$85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9622386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AE79841-E68C-4060-850C-8D3AED046C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【26.78】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5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4786863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6D0A34F-6281-47EA-A847-A1FC951CF59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【0.59】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Z85"/>
  <sheetViews>
    <sheetView showGridLines="0" tabSelected="1" topLeftCell="A17" zoomScale="70" zoomScaleNormal="70" workbookViewId="0">
      <selection activeCell="BL47" sqref="BL47:BZ63"/>
    </sheetView>
  </sheetViews>
  <sheetFormatPr defaultColWidth="2.6640625" defaultRowHeight="13.2" x14ac:dyDescent="0.2"/>
  <cols>
    <col min="1" max="1" width="2.6640625" customWidth="1"/>
    <col min="2" max="62" width="3.77734375" customWidth="1"/>
    <col min="64" max="78" width="3.109375" customWidth="1"/>
    <col min="79" max="79" width="4.44140625" bestFit="1" customWidth="1"/>
    <col min="81" max="82" width="4.44140625" bestFit="1" customWidth="1"/>
  </cols>
  <sheetData>
    <row r="1" spans="1:78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2">
      <c r="A2" s="2"/>
      <c r="B2" s="78" t="s">
        <v>0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  <c r="BM2" s="78"/>
      <c r="BN2" s="78"/>
      <c r="BO2" s="78"/>
      <c r="BP2" s="78"/>
      <c r="BQ2" s="78"/>
      <c r="BR2" s="78"/>
      <c r="BS2" s="78"/>
      <c r="BT2" s="78"/>
      <c r="BU2" s="78"/>
      <c r="BV2" s="78"/>
      <c r="BW2" s="78"/>
      <c r="BX2" s="78"/>
      <c r="BY2" s="78"/>
      <c r="BZ2" s="78"/>
    </row>
    <row r="3" spans="1:78" ht="9.75" customHeight="1" x14ac:dyDescent="0.2">
      <c r="A3" s="2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</row>
    <row r="4" spans="1:78" ht="9.75" customHeight="1" x14ac:dyDescent="0.2">
      <c r="A4" s="2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78"/>
    </row>
    <row r="5" spans="1:78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2">
      <c r="A6" s="2"/>
      <c r="B6" s="79" t="str">
        <f>データ!H6</f>
        <v>山梨県　北杜市</v>
      </c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80"/>
      <c r="AE6" s="80"/>
      <c r="AF6" s="80"/>
      <c r="AG6" s="80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2">
      <c r="A7" s="2"/>
      <c r="B7" s="47" t="s">
        <v>1</v>
      </c>
      <c r="C7" s="48"/>
      <c r="D7" s="48"/>
      <c r="E7" s="48"/>
      <c r="F7" s="48"/>
      <c r="G7" s="48"/>
      <c r="H7" s="48"/>
      <c r="I7" s="47" t="s">
        <v>2</v>
      </c>
      <c r="J7" s="48"/>
      <c r="K7" s="48"/>
      <c r="L7" s="48"/>
      <c r="M7" s="48"/>
      <c r="N7" s="48"/>
      <c r="O7" s="69"/>
      <c r="P7" s="49" t="s">
        <v>3</v>
      </c>
      <c r="Q7" s="49"/>
      <c r="R7" s="49"/>
      <c r="S7" s="49"/>
      <c r="T7" s="49"/>
      <c r="U7" s="49"/>
      <c r="V7" s="49"/>
      <c r="W7" s="49" t="s">
        <v>4</v>
      </c>
      <c r="X7" s="49"/>
      <c r="Y7" s="49"/>
      <c r="Z7" s="49"/>
      <c r="AA7" s="49"/>
      <c r="AB7" s="49"/>
      <c r="AC7" s="49"/>
      <c r="AD7" s="49" t="s">
        <v>5</v>
      </c>
      <c r="AE7" s="49"/>
      <c r="AF7" s="49"/>
      <c r="AG7" s="49"/>
      <c r="AH7" s="49"/>
      <c r="AI7" s="49"/>
      <c r="AJ7" s="49"/>
      <c r="AK7" s="2"/>
      <c r="AL7" s="49" t="s">
        <v>6</v>
      </c>
      <c r="AM7" s="49"/>
      <c r="AN7" s="49"/>
      <c r="AO7" s="49"/>
      <c r="AP7" s="49"/>
      <c r="AQ7" s="49"/>
      <c r="AR7" s="49"/>
      <c r="AS7" s="49"/>
      <c r="AT7" s="47" t="s">
        <v>7</v>
      </c>
      <c r="AU7" s="48"/>
      <c r="AV7" s="48"/>
      <c r="AW7" s="48"/>
      <c r="AX7" s="48"/>
      <c r="AY7" s="48"/>
      <c r="AZ7" s="48"/>
      <c r="BA7" s="48"/>
      <c r="BB7" s="49" t="s">
        <v>8</v>
      </c>
      <c r="BC7" s="49"/>
      <c r="BD7" s="49"/>
      <c r="BE7" s="49"/>
      <c r="BF7" s="49"/>
      <c r="BG7" s="49"/>
      <c r="BH7" s="49"/>
      <c r="BI7" s="49"/>
      <c r="BJ7" s="3"/>
      <c r="BK7" s="3"/>
      <c r="BL7" s="81" t="s">
        <v>9</v>
      </c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3"/>
    </row>
    <row r="8" spans="1:78" ht="18.75" customHeight="1" x14ac:dyDescent="0.2">
      <c r="A8" s="2"/>
      <c r="B8" s="74" t="str">
        <f>データ!$I$6</f>
        <v>法適用</v>
      </c>
      <c r="C8" s="75"/>
      <c r="D8" s="75"/>
      <c r="E8" s="75"/>
      <c r="F8" s="75"/>
      <c r="G8" s="75"/>
      <c r="H8" s="75"/>
      <c r="I8" s="74" t="str">
        <f>データ!$J$6</f>
        <v>水道事業</v>
      </c>
      <c r="J8" s="75"/>
      <c r="K8" s="75"/>
      <c r="L8" s="75"/>
      <c r="M8" s="75"/>
      <c r="N8" s="75"/>
      <c r="O8" s="76"/>
      <c r="P8" s="77" t="str">
        <f>データ!$K$6</f>
        <v>末端給水事業</v>
      </c>
      <c r="Q8" s="77"/>
      <c r="R8" s="77"/>
      <c r="S8" s="77"/>
      <c r="T8" s="77"/>
      <c r="U8" s="77"/>
      <c r="V8" s="77"/>
      <c r="W8" s="77" t="str">
        <f>データ!$L$6</f>
        <v>A5</v>
      </c>
      <c r="X8" s="77"/>
      <c r="Y8" s="77"/>
      <c r="Z8" s="77"/>
      <c r="AA8" s="77"/>
      <c r="AB8" s="77"/>
      <c r="AC8" s="77"/>
      <c r="AD8" s="77" t="str">
        <f>データ!$M$6</f>
        <v>非設置</v>
      </c>
      <c r="AE8" s="77"/>
      <c r="AF8" s="77"/>
      <c r="AG8" s="77"/>
      <c r="AH8" s="77"/>
      <c r="AI8" s="77"/>
      <c r="AJ8" s="77"/>
      <c r="AK8" s="2"/>
      <c r="AL8" s="68">
        <f>データ!$R$6</f>
        <v>45380</v>
      </c>
      <c r="AM8" s="68"/>
      <c r="AN8" s="68"/>
      <c r="AO8" s="68"/>
      <c r="AP8" s="68"/>
      <c r="AQ8" s="68"/>
      <c r="AR8" s="68"/>
      <c r="AS8" s="68"/>
      <c r="AT8" s="36">
        <f>データ!$S$6</f>
        <v>602.48</v>
      </c>
      <c r="AU8" s="37"/>
      <c r="AV8" s="37"/>
      <c r="AW8" s="37"/>
      <c r="AX8" s="37"/>
      <c r="AY8" s="37"/>
      <c r="AZ8" s="37"/>
      <c r="BA8" s="37"/>
      <c r="BB8" s="57">
        <f>データ!$T$6</f>
        <v>75.319999999999993</v>
      </c>
      <c r="BC8" s="57"/>
      <c r="BD8" s="57"/>
      <c r="BE8" s="57"/>
      <c r="BF8" s="57"/>
      <c r="BG8" s="57"/>
      <c r="BH8" s="57"/>
      <c r="BI8" s="57"/>
      <c r="BJ8" s="3"/>
      <c r="BK8" s="3"/>
      <c r="BL8" s="70" t="s">
        <v>10</v>
      </c>
      <c r="BM8" s="71"/>
      <c r="BN8" s="72" t="s">
        <v>11</v>
      </c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3"/>
    </row>
    <row r="9" spans="1:78" ht="18.75" customHeight="1" x14ac:dyDescent="0.2">
      <c r="A9" s="2"/>
      <c r="B9" s="47" t="s">
        <v>12</v>
      </c>
      <c r="C9" s="48"/>
      <c r="D9" s="48"/>
      <c r="E9" s="48"/>
      <c r="F9" s="48"/>
      <c r="G9" s="48"/>
      <c r="H9" s="48"/>
      <c r="I9" s="47" t="s">
        <v>13</v>
      </c>
      <c r="J9" s="48"/>
      <c r="K9" s="48"/>
      <c r="L9" s="48"/>
      <c r="M9" s="48"/>
      <c r="N9" s="48"/>
      <c r="O9" s="69"/>
      <c r="P9" s="49" t="s">
        <v>14</v>
      </c>
      <c r="Q9" s="49"/>
      <c r="R9" s="49"/>
      <c r="S9" s="49"/>
      <c r="T9" s="49"/>
      <c r="U9" s="49"/>
      <c r="V9" s="49"/>
      <c r="W9" s="49" t="s">
        <v>15</v>
      </c>
      <c r="X9" s="49"/>
      <c r="Y9" s="49"/>
      <c r="Z9" s="49"/>
      <c r="AA9" s="49"/>
      <c r="AB9" s="49"/>
      <c r="AC9" s="49"/>
      <c r="AD9" s="2"/>
      <c r="AE9" s="2"/>
      <c r="AF9" s="2"/>
      <c r="AG9" s="2"/>
      <c r="AH9" s="2"/>
      <c r="AI9" s="2"/>
      <c r="AJ9" s="2"/>
      <c r="AK9" s="2"/>
      <c r="AL9" s="49" t="s">
        <v>16</v>
      </c>
      <c r="AM9" s="49"/>
      <c r="AN9" s="49"/>
      <c r="AO9" s="49"/>
      <c r="AP9" s="49"/>
      <c r="AQ9" s="49"/>
      <c r="AR9" s="49"/>
      <c r="AS9" s="49"/>
      <c r="AT9" s="47" t="s">
        <v>17</v>
      </c>
      <c r="AU9" s="48"/>
      <c r="AV9" s="48"/>
      <c r="AW9" s="48"/>
      <c r="AX9" s="48"/>
      <c r="AY9" s="48"/>
      <c r="AZ9" s="48"/>
      <c r="BA9" s="48"/>
      <c r="BB9" s="49" t="s">
        <v>18</v>
      </c>
      <c r="BC9" s="49"/>
      <c r="BD9" s="49"/>
      <c r="BE9" s="49"/>
      <c r="BF9" s="49"/>
      <c r="BG9" s="49"/>
      <c r="BH9" s="49"/>
      <c r="BI9" s="49"/>
      <c r="BJ9" s="3"/>
      <c r="BK9" s="3"/>
      <c r="BL9" s="50" t="s">
        <v>19</v>
      </c>
      <c r="BM9" s="51"/>
      <c r="BN9" s="52" t="s">
        <v>20</v>
      </c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3"/>
    </row>
    <row r="10" spans="1:78" ht="18.75" customHeight="1" x14ac:dyDescent="0.2">
      <c r="A10" s="2"/>
      <c r="B10" s="36" t="str">
        <f>データ!$N$6</f>
        <v>-</v>
      </c>
      <c r="C10" s="37"/>
      <c r="D10" s="37"/>
      <c r="E10" s="37"/>
      <c r="F10" s="37"/>
      <c r="G10" s="37"/>
      <c r="H10" s="37"/>
      <c r="I10" s="36">
        <f>データ!$O$6</f>
        <v>69.37</v>
      </c>
      <c r="J10" s="37"/>
      <c r="K10" s="37"/>
      <c r="L10" s="37"/>
      <c r="M10" s="37"/>
      <c r="N10" s="37"/>
      <c r="O10" s="67"/>
      <c r="P10" s="57">
        <f>データ!$P$6</f>
        <v>96.6</v>
      </c>
      <c r="Q10" s="57"/>
      <c r="R10" s="57"/>
      <c r="S10" s="57"/>
      <c r="T10" s="57"/>
      <c r="U10" s="57"/>
      <c r="V10" s="57"/>
      <c r="W10" s="68">
        <f>データ!$Q$6</f>
        <v>2140</v>
      </c>
      <c r="X10" s="68"/>
      <c r="Y10" s="68"/>
      <c r="Z10" s="68"/>
      <c r="AA10" s="68"/>
      <c r="AB10" s="68"/>
      <c r="AC10" s="68"/>
      <c r="AD10" s="2"/>
      <c r="AE10" s="2"/>
      <c r="AF10" s="2"/>
      <c r="AG10" s="2"/>
      <c r="AH10" s="2"/>
      <c r="AI10" s="2"/>
      <c r="AJ10" s="2"/>
      <c r="AK10" s="2"/>
      <c r="AL10" s="68">
        <f>データ!$U$6</f>
        <v>43570</v>
      </c>
      <c r="AM10" s="68"/>
      <c r="AN10" s="68"/>
      <c r="AO10" s="68"/>
      <c r="AP10" s="68"/>
      <c r="AQ10" s="68"/>
      <c r="AR10" s="68"/>
      <c r="AS10" s="68"/>
      <c r="AT10" s="36">
        <f>データ!$V$6</f>
        <v>208.49</v>
      </c>
      <c r="AU10" s="37"/>
      <c r="AV10" s="37"/>
      <c r="AW10" s="37"/>
      <c r="AX10" s="37"/>
      <c r="AY10" s="37"/>
      <c r="AZ10" s="37"/>
      <c r="BA10" s="37"/>
      <c r="BB10" s="57">
        <f>データ!$W$6</f>
        <v>208.98</v>
      </c>
      <c r="BC10" s="57"/>
      <c r="BD10" s="57"/>
      <c r="BE10" s="57"/>
      <c r="BF10" s="57"/>
      <c r="BG10" s="57"/>
      <c r="BH10" s="57"/>
      <c r="BI10" s="57"/>
      <c r="BJ10" s="2"/>
      <c r="BK10" s="2"/>
      <c r="BL10" s="58" t="s">
        <v>21</v>
      </c>
      <c r="BM10" s="59"/>
      <c r="BN10" s="60" t="s">
        <v>22</v>
      </c>
      <c r="BO10" s="60"/>
      <c r="BP10" s="60"/>
      <c r="BQ10" s="60"/>
      <c r="BR10" s="60"/>
      <c r="BS10" s="60"/>
      <c r="BT10" s="60"/>
      <c r="BU10" s="60"/>
      <c r="BV10" s="60"/>
      <c r="BW10" s="60"/>
      <c r="BX10" s="60"/>
      <c r="BY10" s="61"/>
    </row>
    <row r="11" spans="1:78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62" t="s">
        <v>23</v>
      </c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</row>
    <row r="12" spans="1:78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</row>
    <row r="13" spans="1:78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63"/>
      <c r="BM13" s="63"/>
      <c r="BN13" s="63"/>
      <c r="BO13" s="63"/>
      <c r="BP13" s="63"/>
      <c r="BQ13" s="63"/>
      <c r="BR13" s="63"/>
      <c r="BS13" s="63"/>
      <c r="BT13" s="63"/>
      <c r="BU13" s="63"/>
      <c r="BV13" s="63"/>
      <c r="BW13" s="63"/>
      <c r="BX13" s="63"/>
      <c r="BY13" s="63"/>
      <c r="BZ13" s="63"/>
    </row>
    <row r="14" spans="1:78" ht="13.5" customHeight="1" x14ac:dyDescent="0.2">
      <c r="A14" s="2"/>
      <c r="B14" s="64" t="s">
        <v>24</v>
      </c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6"/>
      <c r="BK14" s="2"/>
      <c r="BL14" s="30" t="s">
        <v>25</v>
      </c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2"/>
    </row>
    <row r="15" spans="1:78" ht="13.5" customHeight="1" x14ac:dyDescent="0.2">
      <c r="A15" s="2"/>
      <c r="B15" s="4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6"/>
      <c r="BK15" s="2"/>
      <c r="BL15" s="33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5"/>
    </row>
    <row r="16" spans="1:78" ht="13.5" customHeight="1" x14ac:dyDescent="0.2">
      <c r="A16" s="2"/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5"/>
      <c r="BK16" s="2"/>
      <c r="BL16" s="38" t="s">
        <v>111</v>
      </c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40"/>
    </row>
    <row r="17" spans="1:78" ht="13.5" customHeight="1" x14ac:dyDescent="0.2">
      <c r="A17" s="2"/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5"/>
      <c r="BK17" s="2"/>
      <c r="BL17" s="38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40"/>
    </row>
    <row r="18" spans="1:78" ht="13.5" customHeight="1" x14ac:dyDescent="0.2">
      <c r="A18" s="2"/>
      <c r="B18" s="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5"/>
      <c r="BK18" s="2"/>
      <c r="BL18" s="38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40"/>
    </row>
    <row r="19" spans="1:78" ht="13.5" customHeight="1" x14ac:dyDescent="0.2">
      <c r="A19" s="2"/>
      <c r="B19" s="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5"/>
      <c r="BK19" s="2"/>
      <c r="BL19" s="38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40"/>
    </row>
    <row r="20" spans="1:78" ht="13.5" customHeight="1" x14ac:dyDescent="0.2">
      <c r="A20" s="2"/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5"/>
      <c r="BK20" s="2"/>
      <c r="BL20" s="38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40"/>
    </row>
    <row r="21" spans="1:78" ht="13.5" customHeight="1" x14ac:dyDescent="0.2">
      <c r="A21" s="2"/>
      <c r="B21" s="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5"/>
      <c r="BK21" s="2"/>
      <c r="BL21" s="38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40"/>
    </row>
    <row r="22" spans="1:78" ht="13.5" customHeight="1" x14ac:dyDescent="0.2">
      <c r="A22" s="2"/>
      <c r="B22" s="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5"/>
      <c r="BK22" s="2"/>
      <c r="BL22" s="38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40"/>
    </row>
    <row r="23" spans="1:78" ht="13.5" customHeight="1" x14ac:dyDescent="0.2">
      <c r="A23" s="2"/>
      <c r="B23" s="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5"/>
      <c r="BK23" s="2"/>
      <c r="BL23" s="38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40"/>
    </row>
    <row r="24" spans="1:78" ht="13.5" customHeight="1" x14ac:dyDescent="0.2">
      <c r="A24" s="2"/>
      <c r="B24" s="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5"/>
      <c r="BK24" s="2"/>
      <c r="BL24" s="38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40"/>
    </row>
    <row r="25" spans="1:78" ht="13.5" customHeight="1" x14ac:dyDescent="0.2">
      <c r="A25" s="2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5"/>
      <c r="BK25" s="2"/>
      <c r="BL25" s="38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40"/>
    </row>
    <row r="26" spans="1:78" ht="13.5" customHeight="1" x14ac:dyDescent="0.2">
      <c r="A26" s="2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5"/>
      <c r="BK26" s="2"/>
      <c r="BL26" s="38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40"/>
    </row>
    <row r="27" spans="1:78" ht="13.5" customHeight="1" x14ac:dyDescent="0.2">
      <c r="A27" s="2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5"/>
      <c r="BK27" s="2"/>
      <c r="BL27" s="38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40"/>
    </row>
    <row r="28" spans="1:78" ht="13.5" customHeight="1" x14ac:dyDescent="0.2">
      <c r="A28" s="2"/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5"/>
      <c r="BK28" s="2"/>
      <c r="BL28" s="38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40"/>
    </row>
    <row r="29" spans="1:78" ht="13.5" customHeight="1" x14ac:dyDescent="0.2">
      <c r="A29" s="2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5"/>
      <c r="BK29" s="2"/>
      <c r="BL29" s="38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40"/>
    </row>
    <row r="30" spans="1:78" ht="13.5" customHeight="1" x14ac:dyDescent="0.2">
      <c r="A30" s="2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5"/>
      <c r="BK30" s="2"/>
      <c r="BL30" s="38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40"/>
    </row>
    <row r="31" spans="1:78" ht="13.5" customHeight="1" x14ac:dyDescent="0.2">
      <c r="A31" s="2"/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5"/>
      <c r="BK31" s="2"/>
      <c r="BL31" s="38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40"/>
    </row>
    <row r="32" spans="1:78" ht="13.5" customHeight="1" x14ac:dyDescent="0.2">
      <c r="A32" s="2"/>
      <c r="B32" s="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5"/>
      <c r="BK32" s="2"/>
      <c r="BL32" s="38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40"/>
    </row>
    <row r="33" spans="1:78" ht="13.5" customHeight="1" x14ac:dyDescent="0.2">
      <c r="A33" s="2"/>
      <c r="B33" s="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5"/>
      <c r="BK33" s="2"/>
      <c r="BL33" s="38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40"/>
    </row>
    <row r="34" spans="1:78" ht="13.5" customHeight="1" x14ac:dyDescent="0.2">
      <c r="A34" s="2"/>
      <c r="B34" s="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6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6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5"/>
      <c r="BK34" s="2"/>
      <c r="BL34" s="38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40"/>
    </row>
    <row r="35" spans="1:78" ht="13.5" customHeight="1" x14ac:dyDescent="0.2">
      <c r="A35" s="2"/>
      <c r="B35" s="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6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6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5"/>
      <c r="BK35" s="2"/>
      <c r="BL35" s="38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40"/>
    </row>
    <row r="36" spans="1:78" ht="13.5" customHeight="1" x14ac:dyDescent="0.2">
      <c r="A36" s="2"/>
      <c r="B36" s="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5"/>
      <c r="BK36" s="2"/>
      <c r="BL36" s="38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40"/>
    </row>
    <row r="37" spans="1:78" ht="13.5" customHeight="1" x14ac:dyDescent="0.2">
      <c r="A37" s="2"/>
      <c r="B37" s="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5"/>
      <c r="BK37" s="2"/>
      <c r="BL37" s="38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40"/>
    </row>
    <row r="38" spans="1:78" ht="13.5" customHeight="1" x14ac:dyDescent="0.2">
      <c r="A38" s="2"/>
      <c r="B38" s="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5"/>
      <c r="BK38" s="2"/>
      <c r="BL38" s="38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40"/>
    </row>
    <row r="39" spans="1:78" ht="13.5" customHeight="1" x14ac:dyDescent="0.2">
      <c r="A39" s="2"/>
      <c r="B39" s="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5"/>
      <c r="BK39" s="2"/>
      <c r="BL39" s="38"/>
      <c r="BM39" s="39"/>
      <c r="BN39" s="39"/>
      <c r="BO39" s="39"/>
      <c r="BP39" s="39"/>
      <c r="BQ39" s="39"/>
      <c r="BR39" s="39"/>
      <c r="BS39" s="39"/>
      <c r="BT39" s="39"/>
      <c r="BU39" s="39"/>
      <c r="BV39" s="39"/>
      <c r="BW39" s="39"/>
      <c r="BX39" s="39"/>
      <c r="BY39" s="39"/>
      <c r="BZ39" s="40"/>
    </row>
    <row r="40" spans="1:78" ht="13.5" customHeight="1" x14ac:dyDescent="0.2">
      <c r="A40" s="2"/>
      <c r="B40" s="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5"/>
      <c r="BK40" s="2"/>
      <c r="BL40" s="38"/>
      <c r="BM40" s="39"/>
      <c r="BN40" s="39"/>
      <c r="BO40" s="39"/>
      <c r="BP40" s="39"/>
      <c r="BQ40" s="39"/>
      <c r="BR40" s="39"/>
      <c r="BS40" s="39"/>
      <c r="BT40" s="39"/>
      <c r="BU40" s="39"/>
      <c r="BV40" s="39"/>
      <c r="BW40" s="39"/>
      <c r="BX40" s="39"/>
      <c r="BY40" s="39"/>
      <c r="BZ40" s="40"/>
    </row>
    <row r="41" spans="1:78" ht="13.5" customHeight="1" x14ac:dyDescent="0.2">
      <c r="A41" s="2"/>
      <c r="B41" s="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5"/>
      <c r="BK41" s="2"/>
      <c r="BL41" s="38"/>
      <c r="BM41" s="39"/>
      <c r="BN41" s="39"/>
      <c r="BO41" s="39"/>
      <c r="BP41" s="39"/>
      <c r="BQ41" s="39"/>
      <c r="BR41" s="39"/>
      <c r="BS41" s="39"/>
      <c r="BT41" s="39"/>
      <c r="BU41" s="39"/>
      <c r="BV41" s="39"/>
      <c r="BW41" s="39"/>
      <c r="BX41" s="39"/>
      <c r="BY41" s="39"/>
      <c r="BZ41" s="40"/>
    </row>
    <row r="42" spans="1:78" ht="13.5" customHeight="1" x14ac:dyDescent="0.2">
      <c r="A42" s="2"/>
      <c r="B42" s="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5"/>
      <c r="BK42" s="2"/>
      <c r="BL42" s="38"/>
      <c r="BM42" s="39"/>
      <c r="BN42" s="39"/>
      <c r="BO42" s="39"/>
      <c r="BP42" s="39"/>
      <c r="BQ42" s="39"/>
      <c r="BR42" s="39"/>
      <c r="BS42" s="39"/>
      <c r="BT42" s="39"/>
      <c r="BU42" s="39"/>
      <c r="BV42" s="39"/>
      <c r="BW42" s="39"/>
      <c r="BX42" s="39"/>
      <c r="BY42" s="39"/>
      <c r="BZ42" s="40"/>
    </row>
    <row r="43" spans="1:78" ht="13.5" customHeight="1" x14ac:dyDescent="0.2">
      <c r="A43" s="2"/>
      <c r="B43" s="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5"/>
      <c r="BK43" s="2"/>
      <c r="BL43" s="38"/>
      <c r="BM43" s="39"/>
      <c r="BN43" s="39"/>
      <c r="BO43" s="39"/>
      <c r="BP43" s="39"/>
      <c r="BQ43" s="39"/>
      <c r="BR43" s="39"/>
      <c r="BS43" s="39"/>
      <c r="BT43" s="39"/>
      <c r="BU43" s="39"/>
      <c r="BV43" s="39"/>
      <c r="BW43" s="39"/>
      <c r="BX43" s="39"/>
      <c r="BY43" s="39"/>
      <c r="BZ43" s="40"/>
    </row>
    <row r="44" spans="1:78" ht="13.5" customHeight="1" x14ac:dyDescent="0.2">
      <c r="A44" s="2"/>
      <c r="B44" s="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5"/>
      <c r="BK44" s="2"/>
      <c r="BL44" s="38"/>
      <c r="BM44" s="39"/>
      <c r="BN44" s="39"/>
      <c r="BO44" s="39"/>
      <c r="BP44" s="39"/>
      <c r="BQ44" s="39"/>
      <c r="BR44" s="39"/>
      <c r="BS44" s="39"/>
      <c r="BT44" s="39"/>
      <c r="BU44" s="39"/>
      <c r="BV44" s="39"/>
      <c r="BW44" s="39"/>
      <c r="BX44" s="39"/>
      <c r="BY44" s="39"/>
      <c r="BZ44" s="40"/>
    </row>
    <row r="45" spans="1:78" ht="13.5" customHeight="1" x14ac:dyDescent="0.2">
      <c r="A45" s="2"/>
      <c r="B45" s="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5"/>
      <c r="BK45" s="2"/>
      <c r="BL45" s="30" t="s">
        <v>26</v>
      </c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2"/>
    </row>
    <row r="46" spans="1:78" ht="13.5" customHeight="1" x14ac:dyDescent="0.2">
      <c r="A46" s="2"/>
      <c r="B46" s="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5"/>
      <c r="BK46" s="2"/>
      <c r="BL46" s="33"/>
      <c r="BM46" s="34"/>
      <c r="BN46" s="34"/>
      <c r="BO46" s="34"/>
      <c r="BP46" s="34"/>
      <c r="BQ46" s="34"/>
      <c r="BR46" s="34"/>
      <c r="BS46" s="34"/>
      <c r="BT46" s="34"/>
      <c r="BU46" s="34"/>
      <c r="BV46" s="34"/>
      <c r="BW46" s="34"/>
      <c r="BX46" s="34"/>
      <c r="BY46" s="34"/>
      <c r="BZ46" s="35"/>
    </row>
    <row r="47" spans="1:78" ht="13.5" customHeight="1" x14ac:dyDescent="0.2">
      <c r="A47" s="2"/>
      <c r="B47" s="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5"/>
      <c r="BK47" s="2"/>
      <c r="BL47" s="41" t="s">
        <v>110</v>
      </c>
      <c r="BM47" s="42"/>
      <c r="BN47" s="42"/>
      <c r="BO47" s="42"/>
      <c r="BP47" s="42"/>
      <c r="BQ47" s="42"/>
      <c r="BR47" s="42"/>
      <c r="BS47" s="42"/>
      <c r="BT47" s="42"/>
      <c r="BU47" s="42"/>
      <c r="BV47" s="42"/>
      <c r="BW47" s="42"/>
      <c r="BX47" s="42"/>
      <c r="BY47" s="42"/>
      <c r="BZ47" s="43"/>
    </row>
    <row r="48" spans="1:78" ht="13.5" customHeight="1" x14ac:dyDescent="0.2">
      <c r="A48" s="2"/>
      <c r="B48" s="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5"/>
      <c r="BK48" s="2"/>
      <c r="BL48" s="41"/>
      <c r="BM48" s="42"/>
      <c r="BN48" s="42"/>
      <c r="BO48" s="42"/>
      <c r="BP48" s="42"/>
      <c r="BQ48" s="42"/>
      <c r="BR48" s="42"/>
      <c r="BS48" s="42"/>
      <c r="BT48" s="42"/>
      <c r="BU48" s="42"/>
      <c r="BV48" s="42"/>
      <c r="BW48" s="42"/>
      <c r="BX48" s="42"/>
      <c r="BY48" s="42"/>
      <c r="BZ48" s="43"/>
    </row>
    <row r="49" spans="1:78" ht="13.5" customHeight="1" x14ac:dyDescent="0.2">
      <c r="A49" s="2"/>
      <c r="B49" s="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5"/>
      <c r="BK49" s="2"/>
      <c r="BL49" s="41"/>
      <c r="BM49" s="42"/>
      <c r="BN49" s="42"/>
      <c r="BO49" s="42"/>
      <c r="BP49" s="42"/>
      <c r="BQ49" s="42"/>
      <c r="BR49" s="42"/>
      <c r="BS49" s="42"/>
      <c r="BT49" s="42"/>
      <c r="BU49" s="42"/>
      <c r="BV49" s="42"/>
      <c r="BW49" s="42"/>
      <c r="BX49" s="42"/>
      <c r="BY49" s="42"/>
      <c r="BZ49" s="43"/>
    </row>
    <row r="50" spans="1:78" ht="13.5" customHeight="1" x14ac:dyDescent="0.2">
      <c r="A50" s="2"/>
      <c r="B50" s="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5"/>
      <c r="BK50" s="2"/>
      <c r="BL50" s="41"/>
      <c r="BM50" s="42"/>
      <c r="BN50" s="42"/>
      <c r="BO50" s="42"/>
      <c r="BP50" s="42"/>
      <c r="BQ50" s="42"/>
      <c r="BR50" s="42"/>
      <c r="BS50" s="42"/>
      <c r="BT50" s="42"/>
      <c r="BU50" s="42"/>
      <c r="BV50" s="42"/>
      <c r="BW50" s="42"/>
      <c r="BX50" s="42"/>
      <c r="BY50" s="42"/>
      <c r="BZ50" s="43"/>
    </row>
    <row r="51" spans="1:78" ht="13.5" customHeight="1" x14ac:dyDescent="0.2">
      <c r="A51" s="2"/>
      <c r="B51" s="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5"/>
      <c r="BK51" s="2"/>
      <c r="BL51" s="41"/>
      <c r="BM51" s="42"/>
      <c r="BN51" s="42"/>
      <c r="BO51" s="42"/>
      <c r="BP51" s="42"/>
      <c r="BQ51" s="42"/>
      <c r="BR51" s="42"/>
      <c r="BS51" s="42"/>
      <c r="BT51" s="42"/>
      <c r="BU51" s="42"/>
      <c r="BV51" s="42"/>
      <c r="BW51" s="42"/>
      <c r="BX51" s="42"/>
      <c r="BY51" s="42"/>
      <c r="BZ51" s="43"/>
    </row>
    <row r="52" spans="1:78" ht="13.5" customHeight="1" x14ac:dyDescent="0.2">
      <c r="A52" s="2"/>
      <c r="B52" s="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5"/>
      <c r="BK52" s="2"/>
      <c r="BL52" s="41"/>
      <c r="BM52" s="42"/>
      <c r="BN52" s="42"/>
      <c r="BO52" s="42"/>
      <c r="BP52" s="42"/>
      <c r="BQ52" s="42"/>
      <c r="BR52" s="42"/>
      <c r="BS52" s="42"/>
      <c r="BT52" s="42"/>
      <c r="BU52" s="42"/>
      <c r="BV52" s="42"/>
      <c r="BW52" s="42"/>
      <c r="BX52" s="42"/>
      <c r="BY52" s="42"/>
      <c r="BZ52" s="43"/>
    </row>
    <row r="53" spans="1:78" ht="13.5" customHeight="1" x14ac:dyDescent="0.2">
      <c r="A53" s="2"/>
      <c r="B53" s="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5"/>
      <c r="BK53" s="2"/>
      <c r="BL53" s="41"/>
      <c r="BM53" s="42"/>
      <c r="BN53" s="42"/>
      <c r="BO53" s="42"/>
      <c r="BP53" s="42"/>
      <c r="BQ53" s="42"/>
      <c r="BR53" s="42"/>
      <c r="BS53" s="42"/>
      <c r="BT53" s="42"/>
      <c r="BU53" s="42"/>
      <c r="BV53" s="42"/>
      <c r="BW53" s="42"/>
      <c r="BX53" s="42"/>
      <c r="BY53" s="42"/>
      <c r="BZ53" s="43"/>
    </row>
    <row r="54" spans="1:78" ht="13.5" customHeight="1" x14ac:dyDescent="0.2">
      <c r="A54" s="2"/>
      <c r="B54" s="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5"/>
      <c r="BK54" s="2"/>
      <c r="BL54" s="41"/>
      <c r="BM54" s="42"/>
      <c r="BN54" s="42"/>
      <c r="BO54" s="42"/>
      <c r="BP54" s="42"/>
      <c r="BQ54" s="42"/>
      <c r="BR54" s="42"/>
      <c r="BS54" s="42"/>
      <c r="BT54" s="42"/>
      <c r="BU54" s="42"/>
      <c r="BV54" s="42"/>
      <c r="BW54" s="42"/>
      <c r="BX54" s="42"/>
      <c r="BY54" s="42"/>
      <c r="BZ54" s="43"/>
    </row>
    <row r="55" spans="1:78" ht="13.5" customHeight="1" x14ac:dyDescent="0.2">
      <c r="A55" s="2"/>
      <c r="B55" s="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5"/>
      <c r="BK55" s="2"/>
      <c r="BL55" s="41"/>
      <c r="BM55" s="42"/>
      <c r="BN55" s="42"/>
      <c r="BO55" s="42"/>
      <c r="BP55" s="42"/>
      <c r="BQ55" s="42"/>
      <c r="BR55" s="42"/>
      <c r="BS55" s="42"/>
      <c r="BT55" s="42"/>
      <c r="BU55" s="42"/>
      <c r="BV55" s="42"/>
      <c r="BW55" s="42"/>
      <c r="BX55" s="42"/>
      <c r="BY55" s="42"/>
      <c r="BZ55" s="43"/>
    </row>
    <row r="56" spans="1:78" ht="13.5" customHeight="1" x14ac:dyDescent="0.2">
      <c r="A56" s="2"/>
      <c r="B56" s="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6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6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6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5"/>
      <c r="BK56" s="2"/>
      <c r="BL56" s="41"/>
      <c r="BM56" s="42"/>
      <c r="BN56" s="42"/>
      <c r="BO56" s="42"/>
      <c r="BP56" s="42"/>
      <c r="BQ56" s="42"/>
      <c r="BR56" s="42"/>
      <c r="BS56" s="42"/>
      <c r="BT56" s="42"/>
      <c r="BU56" s="42"/>
      <c r="BV56" s="42"/>
      <c r="BW56" s="42"/>
      <c r="BX56" s="42"/>
      <c r="BY56" s="42"/>
      <c r="BZ56" s="43"/>
    </row>
    <row r="57" spans="1:78" ht="13.5" customHeight="1" x14ac:dyDescent="0.2">
      <c r="A57" s="2"/>
      <c r="B57" s="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6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6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6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5"/>
      <c r="BK57" s="2"/>
      <c r="BL57" s="41"/>
      <c r="BM57" s="42"/>
      <c r="BN57" s="42"/>
      <c r="BO57" s="42"/>
      <c r="BP57" s="42"/>
      <c r="BQ57" s="42"/>
      <c r="BR57" s="42"/>
      <c r="BS57" s="42"/>
      <c r="BT57" s="42"/>
      <c r="BU57" s="42"/>
      <c r="BV57" s="42"/>
      <c r="BW57" s="42"/>
      <c r="BX57" s="42"/>
      <c r="BY57" s="42"/>
      <c r="BZ57" s="43"/>
    </row>
    <row r="58" spans="1:78" ht="13.5" customHeight="1" x14ac:dyDescent="0.2">
      <c r="A58" s="2"/>
      <c r="B58" s="4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6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6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6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5"/>
      <c r="BK58" s="2"/>
      <c r="BL58" s="41"/>
      <c r="BM58" s="42"/>
      <c r="BN58" s="42"/>
      <c r="BO58" s="42"/>
      <c r="BP58" s="42"/>
      <c r="BQ58" s="42"/>
      <c r="BR58" s="42"/>
      <c r="BS58" s="42"/>
      <c r="BT58" s="42"/>
      <c r="BU58" s="42"/>
      <c r="BV58" s="42"/>
      <c r="BW58" s="42"/>
      <c r="BX58" s="42"/>
      <c r="BY58" s="42"/>
      <c r="BZ58" s="43"/>
    </row>
    <row r="59" spans="1:78" ht="13.5" customHeight="1" x14ac:dyDescent="0.2">
      <c r="A59" s="2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10"/>
      <c r="BK59" s="2"/>
      <c r="BL59" s="41"/>
      <c r="BM59" s="42"/>
      <c r="BN59" s="42"/>
      <c r="BO59" s="42"/>
      <c r="BP59" s="42"/>
      <c r="BQ59" s="42"/>
      <c r="BR59" s="42"/>
      <c r="BS59" s="42"/>
      <c r="BT59" s="42"/>
      <c r="BU59" s="42"/>
      <c r="BV59" s="42"/>
      <c r="BW59" s="42"/>
      <c r="BX59" s="42"/>
      <c r="BY59" s="42"/>
      <c r="BZ59" s="43"/>
    </row>
    <row r="60" spans="1:78" ht="13.5" customHeight="1" x14ac:dyDescent="0.2">
      <c r="A60" s="2"/>
      <c r="B60" s="44" t="s">
        <v>27</v>
      </c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5"/>
      <c r="BF60" s="45"/>
      <c r="BG60" s="45"/>
      <c r="BH60" s="45"/>
      <c r="BI60" s="45"/>
      <c r="BJ60" s="46"/>
      <c r="BK60" s="2"/>
      <c r="BL60" s="41"/>
      <c r="BM60" s="42"/>
      <c r="BN60" s="42"/>
      <c r="BO60" s="42"/>
      <c r="BP60" s="42"/>
      <c r="BQ60" s="42"/>
      <c r="BR60" s="42"/>
      <c r="BS60" s="42"/>
      <c r="BT60" s="42"/>
      <c r="BU60" s="42"/>
      <c r="BV60" s="42"/>
      <c r="BW60" s="42"/>
      <c r="BX60" s="42"/>
      <c r="BY60" s="42"/>
      <c r="BZ60" s="43"/>
    </row>
    <row r="61" spans="1:78" ht="13.5" customHeight="1" x14ac:dyDescent="0.2">
      <c r="A61" s="2"/>
      <c r="B61" s="44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5"/>
      <c r="BA61" s="45"/>
      <c r="BB61" s="45"/>
      <c r="BC61" s="45"/>
      <c r="BD61" s="45"/>
      <c r="BE61" s="45"/>
      <c r="BF61" s="45"/>
      <c r="BG61" s="45"/>
      <c r="BH61" s="45"/>
      <c r="BI61" s="45"/>
      <c r="BJ61" s="46"/>
      <c r="BK61" s="2"/>
      <c r="BL61" s="41"/>
      <c r="BM61" s="42"/>
      <c r="BN61" s="42"/>
      <c r="BO61" s="42"/>
      <c r="BP61" s="42"/>
      <c r="BQ61" s="42"/>
      <c r="BR61" s="42"/>
      <c r="BS61" s="42"/>
      <c r="BT61" s="42"/>
      <c r="BU61" s="42"/>
      <c r="BV61" s="42"/>
      <c r="BW61" s="42"/>
      <c r="BX61" s="42"/>
      <c r="BY61" s="42"/>
      <c r="BZ61" s="43"/>
    </row>
    <row r="62" spans="1:78" ht="13.5" customHeight="1" x14ac:dyDescent="0.2">
      <c r="A62" s="2"/>
      <c r="B62" s="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5"/>
      <c r="BK62" s="2"/>
      <c r="BL62" s="41"/>
      <c r="BM62" s="42"/>
      <c r="BN62" s="42"/>
      <c r="BO62" s="42"/>
      <c r="BP62" s="42"/>
      <c r="BQ62" s="42"/>
      <c r="BR62" s="42"/>
      <c r="BS62" s="42"/>
      <c r="BT62" s="42"/>
      <c r="BU62" s="42"/>
      <c r="BV62" s="42"/>
      <c r="BW62" s="42"/>
      <c r="BX62" s="42"/>
      <c r="BY62" s="42"/>
      <c r="BZ62" s="43"/>
    </row>
    <row r="63" spans="1:78" ht="13.5" customHeight="1" x14ac:dyDescent="0.2">
      <c r="A63" s="2"/>
      <c r="B63" s="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5"/>
      <c r="BK63" s="2"/>
      <c r="BL63" s="41"/>
      <c r="BM63" s="42"/>
      <c r="BN63" s="42"/>
      <c r="BO63" s="42"/>
      <c r="BP63" s="42"/>
      <c r="BQ63" s="42"/>
      <c r="BR63" s="42"/>
      <c r="BS63" s="42"/>
      <c r="BT63" s="42"/>
      <c r="BU63" s="42"/>
      <c r="BV63" s="42"/>
      <c r="BW63" s="42"/>
      <c r="BX63" s="42"/>
      <c r="BY63" s="42"/>
      <c r="BZ63" s="43"/>
    </row>
    <row r="64" spans="1:78" ht="13.5" customHeight="1" x14ac:dyDescent="0.2">
      <c r="A64" s="2"/>
      <c r="B64" s="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5"/>
      <c r="BK64" s="2"/>
      <c r="BL64" s="30" t="s">
        <v>28</v>
      </c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2"/>
    </row>
    <row r="65" spans="1:78" ht="13.5" customHeight="1" x14ac:dyDescent="0.2">
      <c r="A65" s="2"/>
      <c r="B65" s="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5"/>
      <c r="BK65" s="2"/>
      <c r="BL65" s="33"/>
      <c r="BM65" s="34"/>
      <c r="BN65" s="34"/>
      <c r="BO65" s="34"/>
      <c r="BP65" s="34"/>
      <c r="BQ65" s="34"/>
      <c r="BR65" s="34"/>
      <c r="BS65" s="34"/>
      <c r="BT65" s="34"/>
      <c r="BU65" s="34"/>
      <c r="BV65" s="34"/>
      <c r="BW65" s="34"/>
      <c r="BX65" s="34"/>
      <c r="BY65" s="34"/>
      <c r="BZ65" s="35"/>
    </row>
    <row r="66" spans="1:78" ht="13.5" customHeight="1" x14ac:dyDescent="0.2">
      <c r="A66" s="2"/>
      <c r="B66" s="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5"/>
      <c r="BK66" s="2"/>
      <c r="BL66" s="38" t="s">
        <v>109</v>
      </c>
      <c r="BM66" s="39"/>
      <c r="BN66" s="39"/>
      <c r="BO66" s="39"/>
      <c r="BP66" s="39"/>
      <c r="BQ66" s="39"/>
      <c r="BR66" s="39"/>
      <c r="BS66" s="39"/>
      <c r="BT66" s="39"/>
      <c r="BU66" s="39"/>
      <c r="BV66" s="39"/>
      <c r="BW66" s="39"/>
      <c r="BX66" s="39"/>
      <c r="BY66" s="39"/>
      <c r="BZ66" s="40"/>
    </row>
    <row r="67" spans="1:78" ht="13.5" customHeight="1" x14ac:dyDescent="0.2">
      <c r="A67" s="2"/>
      <c r="B67" s="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5"/>
      <c r="BK67" s="2"/>
      <c r="BL67" s="38"/>
      <c r="BM67" s="39"/>
      <c r="BN67" s="39"/>
      <c r="BO67" s="39"/>
      <c r="BP67" s="39"/>
      <c r="BQ67" s="39"/>
      <c r="BR67" s="39"/>
      <c r="BS67" s="39"/>
      <c r="BT67" s="39"/>
      <c r="BU67" s="39"/>
      <c r="BV67" s="39"/>
      <c r="BW67" s="39"/>
      <c r="BX67" s="39"/>
      <c r="BY67" s="39"/>
      <c r="BZ67" s="40"/>
    </row>
    <row r="68" spans="1:78" ht="13.5" customHeight="1" x14ac:dyDescent="0.2">
      <c r="A68" s="2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5"/>
      <c r="BK68" s="2"/>
      <c r="BL68" s="38"/>
      <c r="BM68" s="39"/>
      <c r="BN68" s="39"/>
      <c r="BO68" s="39"/>
      <c r="BP68" s="39"/>
      <c r="BQ68" s="39"/>
      <c r="BR68" s="39"/>
      <c r="BS68" s="39"/>
      <c r="BT68" s="39"/>
      <c r="BU68" s="39"/>
      <c r="BV68" s="39"/>
      <c r="BW68" s="39"/>
      <c r="BX68" s="39"/>
      <c r="BY68" s="39"/>
      <c r="BZ68" s="40"/>
    </row>
    <row r="69" spans="1:78" ht="13.5" customHeight="1" x14ac:dyDescent="0.2">
      <c r="A69" s="2"/>
      <c r="B69" s="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5"/>
      <c r="BK69" s="2"/>
      <c r="BL69" s="38"/>
      <c r="BM69" s="39"/>
      <c r="BN69" s="39"/>
      <c r="BO69" s="39"/>
      <c r="BP69" s="39"/>
      <c r="BQ69" s="39"/>
      <c r="BR69" s="39"/>
      <c r="BS69" s="39"/>
      <c r="BT69" s="39"/>
      <c r="BU69" s="39"/>
      <c r="BV69" s="39"/>
      <c r="BW69" s="39"/>
      <c r="BX69" s="39"/>
      <c r="BY69" s="39"/>
      <c r="BZ69" s="40"/>
    </row>
    <row r="70" spans="1:78" ht="13.5" customHeight="1" x14ac:dyDescent="0.2">
      <c r="A70" s="2"/>
      <c r="B70" s="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5"/>
      <c r="BK70" s="2"/>
      <c r="BL70" s="38"/>
      <c r="BM70" s="39"/>
      <c r="BN70" s="39"/>
      <c r="BO70" s="39"/>
      <c r="BP70" s="39"/>
      <c r="BQ70" s="39"/>
      <c r="BR70" s="39"/>
      <c r="BS70" s="39"/>
      <c r="BT70" s="39"/>
      <c r="BU70" s="39"/>
      <c r="BV70" s="39"/>
      <c r="BW70" s="39"/>
      <c r="BX70" s="39"/>
      <c r="BY70" s="39"/>
      <c r="BZ70" s="40"/>
    </row>
    <row r="71" spans="1:78" ht="13.5" customHeight="1" x14ac:dyDescent="0.2">
      <c r="A71" s="2"/>
      <c r="B71" s="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5"/>
      <c r="BK71" s="2"/>
      <c r="BL71" s="38"/>
      <c r="BM71" s="39"/>
      <c r="BN71" s="39"/>
      <c r="BO71" s="39"/>
      <c r="BP71" s="39"/>
      <c r="BQ71" s="39"/>
      <c r="BR71" s="39"/>
      <c r="BS71" s="39"/>
      <c r="BT71" s="39"/>
      <c r="BU71" s="39"/>
      <c r="BV71" s="39"/>
      <c r="BW71" s="39"/>
      <c r="BX71" s="39"/>
      <c r="BY71" s="39"/>
      <c r="BZ71" s="40"/>
    </row>
    <row r="72" spans="1:78" ht="13.5" customHeight="1" x14ac:dyDescent="0.2">
      <c r="A72" s="2"/>
      <c r="B72" s="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5"/>
      <c r="BK72" s="2"/>
      <c r="BL72" s="38"/>
      <c r="BM72" s="39"/>
      <c r="BN72" s="39"/>
      <c r="BO72" s="39"/>
      <c r="BP72" s="39"/>
      <c r="BQ72" s="39"/>
      <c r="BR72" s="39"/>
      <c r="BS72" s="39"/>
      <c r="BT72" s="39"/>
      <c r="BU72" s="39"/>
      <c r="BV72" s="39"/>
      <c r="BW72" s="39"/>
      <c r="BX72" s="39"/>
      <c r="BY72" s="39"/>
      <c r="BZ72" s="40"/>
    </row>
    <row r="73" spans="1:78" ht="13.5" customHeight="1" x14ac:dyDescent="0.2">
      <c r="A73" s="2"/>
      <c r="B73" s="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5"/>
      <c r="BK73" s="2"/>
      <c r="BL73" s="38"/>
      <c r="BM73" s="39"/>
      <c r="BN73" s="39"/>
      <c r="BO73" s="39"/>
      <c r="BP73" s="39"/>
      <c r="BQ73" s="39"/>
      <c r="BR73" s="39"/>
      <c r="BS73" s="39"/>
      <c r="BT73" s="39"/>
      <c r="BU73" s="39"/>
      <c r="BV73" s="39"/>
      <c r="BW73" s="39"/>
      <c r="BX73" s="39"/>
      <c r="BY73" s="39"/>
      <c r="BZ73" s="40"/>
    </row>
    <row r="74" spans="1:78" ht="13.5" customHeight="1" x14ac:dyDescent="0.2">
      <c r="A74" s="2"/>
      <c r="B74" s="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5"/>
      <c r="BK74" s="2"/>
      <c r="BL74" s="38"/>
      <c r="BM74" s="39"/>
      <c r="BN74" s="39"/>
      <c r="BO74" s="39"/>
      <c r="BP74" s="39"/>
      <c r="BQ74" s="39"/>
      <c r="BR74" s="39"/>
      <c r="BS74" s="39"/>
      <c r="BT74" s="39"/>
      <c r="BU74" s="39"/>
      <c r="BV74" s="39"/>
      <c r="BW74" s="39"/>
      <c r="BX74" s="39"/>
      <c r="BY74" s="39"/>
      <c r="BZ74" s="40"/>
    </row>
    <row r="75" spans="1:78" ht="13.5" customHeight="1" x14ac:dyDescent="0.2">
      <c r="A75" s="2"/>
      <c r="B75" s="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5"/>
      <c r="BK75" s="2"/>
      <c r="BL75" s="38"/>
      <c r="BM75" s="39"/>
      <c r="BN75" s="39"/>
      <c r="BO75" s="39"/>
      <c r="BP75" s="39"/>
      <c r="BQ75" s="39"/>
      <c r="BR75" s="39"/>
      <c r="BS75" s="39"/>
      <c r="BT75" s="39"/>
      <c r="BU75" s="39"/>
      <c r="BV75" s="39"/>
      <c r="BW75" s="39"/>
      <c r="BX75" s="39"/>
      <c r="BY75" s="39"/>
      <c r="BZ75" s="40"/>
    </row>
    <row r="76" spans="1:78" ht="13.5" customHeight="1" x14ac:dyDescent="0.2">
      <c r="A76" s="2"/>
      <c r="B76" s="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5"/>
      <c r="BK76" s="2"/>
      <c r="BL76" s="38"/>
      <c r="BM76" s="39"/>
      <c r="BN76" s="39"/>
      <c r="BO76" s="39"/>
      <c r="BP76" s="39"/>
      <c r="BQ76" s="39"/>
      <c r="BR76" s="39"/>
      <c r="BS76" s="39"/>
      <c r="BT76" s="39"/>
      <c r="BU76" s="39"/>
      <c r="BV76" s="39"/>
      <c r="BW76" s="39"/>
      <c r="BX76" s="39"/>
      <c r="BY76" s="39"/>
      <c r="BZ76" s="40"/>
    </row>
    <row r="77" spans="1:78" ht="13.5" customHeight="1" x14ac:dyDescent="0.2">
      <c r="A77" s="2"/>
      <c r="B77" s="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5"/>
      <c r="BK77" s="2"/>
      <c r="BL77" s="38"/>
      <c r="BM77" s="39"/>
      <c r="BN77" s="39"/>
      <c r="BO77" s="39"/>
      <c r="BP77" s="39"/>
      <c r="BQ77" s="39"/>
      <c r="BR77" s="39"/>
      <c r="BS77" s="39"/>
      <c r="BT77" s="39"/>
      <c r="BU77" s="39"/>
      <c r="BV77" s="39"/>
      <c r="BW77" s="39"/>
      <c r="BX77" s="39"/>
      <c r="BY77" s="39"/>
      <c r="BZ77" s="40"/>
    </row>
    <row r="78" spans="1:78" ht="13.5" customHeight="1" x14ac:dyDescent="0.2">
      <c r="A78" s="2"/>
      <c r="B78" s="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5"/>
      <c r="BK78" s="2"/>
      <c r="BL78" s="38"/>
      <c r="BM78" s="39"/>
      <c r="BN78" s="39"/>
      <c r="BO78" s="39"/>
      <c r="BP78" s="39"/>
      <c r="BQ78" s="39"/>
      <c r="BR78" s="39"/>
      <c r="BS78" s="39"/>
      <c r="BT78" s="39"/>
      <c r="BU78" s="39"/>
      <c r="BV78" s="39"/>
      <c r="BW78" s="39"/>
      <c r="BX78" s="39"/>
      <c r="BY78" s="39"/>
      <c r="BZ78" s="40"/>
    </row>
    <row r="79" spans="1:78" ht="13.5" customHeight="1" x14ac:dyDescent="0.2">
      <c r="A79" s="2"/>
      <c r="B79" s="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6"/>
      <c r="V79" s="6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6"/>
      <c r="AP79" s="6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2"/>
      <c r="BJ79" s="5"/>
      <c r="BK79" s="2"/>
      <c r="BL79" s="38"/>
      <c r="BM79" s="39"/>
      <c r="BN79" s="39"/>
      <c r="BO79" s="39"/>
      <c r="BP79" s="39"/>
      <c r="BQ79" s="39"/>
      <c r="BR79" s="39"/>
      <c r="BS79" s="39"/>
      <c r="BT79" s="39"/>
      <c r="BU79" s="39"/>
      <c r="BV79" s="39"/>
      <c r="BW79" s="39"/>
      <c r="BX79" s="39"/>
      <c r="BY79" s="39"/>
      <c r="BZ79" s="40"/>
    </row>
    <row r="80" spans="1:78" ht="13.5" customHeight="1" x14ac:dyDescent="0.2">
      <c r="A80" s="2"/>
      <c r="B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6"/>
      <c r="V80" s="6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6"/>
      <c r="AP80" s="6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2"/>
      <c r="BJ80" s="5"/>
      <c r="BK80" s="2"/>
      <c r="BL80" s="38"/>
      <c r="BM80" s="39"/>
      <c r="BN80" s="39"/>
      <c r="BO80" s="39"/>
      <c r="BP80" s="39"/>
      <c r="BQ80" s="39"/>
      <c r="BR80" s="39"/>
      <c r="BS80" s="39"/>
      <c r="BT80" s="39"/>
      <c r="BU80" s="39"/>
      <c r="BV80" s="39"/>
      <c r="BW80" s="39"/>
      <c r="BX80" s="39"/>
      <c r="BY80" s="39"/>
      <c r="BZ80" s="40"/>
    </row>
    <row r="81" spans="1:78" ht="13.5" customHeight="1" x14ac:dyDescent="0.2">
      <c r="A81" s="2"/>
      <c r="B81" s="4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2"/>
      <c r="V81" s="2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"/>
      <c r="AP81" s="2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2"/>
      <c r="BJ81" s="5"/>
      <c r="BK81" s="2"/>
      <c r="BL81" s="38"/>
      <c r="BM81" s="39"/>
      <c r="BN81" s="39"/>
      <c r="BO81" s="39"/>
      <c r="BP81" s="39"/>
      <c r="BQ81" s="39"/>
      <c r="BR81" s="39"/>
      <c r="BS81" s="39"/>
      <c r="BT81" s="39"/>
      <c r="BU81" s="39"/>
      <c r="BV81" s="39"/>
      <c r="BW81" s="39"/>
      <c r="BX81" s="39"/>
      <c r="BY81" s="39"/>
      <c r="BZ81" s="40"/>
    </row>
    <row r="82" spans="1:78" ht="13.5" customHeight="1" x14ac:dyDescent="0.2">
      <c r="A82" s="2"/>
      <c r="B82" s="8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10"/>
      <c r="BK82" s="2"/>
      <c r="BL82" s="54"/>
      <c r="BM82" s="55"/>
      <c r="BN82" s="55"/>
      <c r="BO82" s="55"/>
      <c r="BP82" s="55"/>
      <c r="BQ82" s="55"/>
      <c r="BR82" s="55"/>
      <c r="BS82" s="55"/>
      <c r="BT82" s="55"/>
      <c r="BU82" s="55"/>
      <c r="BV82" s="55"/>
      <c r="BW82" s="55"/>
      <c r="BX82" s="55"/>
      <c r="BY82" s="55"/>
      <c r="BZ82" s="56"/>
    </row>
    <row r="83" spans="1:78" x14ac:dyDescent="0.2">
      <c r="C83" s="12"/>
    </row>
    <row r="84" spans="1:78" hidden="1" x14ac:dyDescent="0.2">
      <c r="B84" s="13" t="s">
        <v>29</v>
      </c>
      <c r="C84" s="13"/>
      <c r="D84" s="13"/>
      <c r="E84" s="13" t="s">
        <v>30</v>
      </c>
      <c r="F84" s="13" t="s">
        <v>31</v>
      </c>
      <c r="G84" s="13" t="s">
        <v>32</v>
      </c>
      <c r="H84" s="13" t="s">
        <v>33</v>
      </c>
      <c r="I84" s="13" t="s">
        <v>34</v>
      </c>
      <c r="J84" s="13" t="s">
        <v>35</v>
      </c>
      <c r="K84" s="13" t="s">
        <v>36</v>
      </c>
      <c r="L84" s="13" t="s">
        <v>37</v>
      </c>
      <c r="M84" s="13" t="s">
        <v>38</v>
      </c>
      <c r="N84" s="13" t="s">
        <v>39</v>
      </c>
      <c r="O84" s="13" t="s">
        <v>40</v>
      </c>
    </row>
    <row r="85" spans="1:78" hidden="1" x14ac:dyDescent="0.2">
      <c r="B85" s="13"/>
      <c r="C85" s="13"/>
      <c r="D85" s="13"/>
      <c r="E85" s="13" t="str">
        <f>データ!AH6</f>
        <v>【107.26】</v>
      </c>
      <c r="F85" s="13" t="str">
        <f>データ!AS6</f>
        <v>【1.61】</v>
      </c>
      <c r="G85" s="13" t="str">
        <f>データ!BD6</f>
        <v>【239.69】</v>
      </c>
      <c r="H85" s="13" t="str">
        <f>データ!BO6</f>
        <v>【264.86】</v>
      </c>
      <c r="I85" s="13" t="str">
        <f>データ!BZ6</f>
        <v>【97.59】</v>
      </c>
      <c r="J85" s="13" t="str">
        <f>データ!CK6</f>
        <v>【181.66】</v>
      </c>
      <c r="K85" s="13" t="str">
        <f>データ!CV6</f>
        <v>【60.21】</v>
      </c>
      <c r="L85" s="13" t="str">
        <f>データ!DG6</f>
        <v>【89.21】</v>
      </c>
      <c r="M85" s="13" t="str">
        <f>データ!DR6</f>
        <v>【52.41】</v>
      </c>
      <c r="N85" s="13" t="str">
        <f>データ!EC6</f>
        <v>【26.78】</v>
      </c>
      <c r="O85" s="13" t="str">
        <f>データ!EN6</f>
        <v>【0.59】</v>
      </c>
    </row>
  </sheetData>
  <sheetProtection algorithmName="SHA-512" hashValue="Fp5yevWWITny6MDiRb1WTKRiFVed+34VMj62JBZ7umEKTvN5IbrlrhuJq/PCfVrpa1G3d/pc5SxV5cGj5XgnGw==" saltValue="ngxE8yW+xA1rLq2tB0aU4Q==" spinCount="100000" sheet="1" objects="1" scenarios="1" formatCells="0" formatColumns="0" formatRows="0"/>
  <mergeCells count="48">
    <mergeCell ref="B2:BZ4"/>
    <mergeCell ref="B6:AG6"/>
    <mergeCell ref="B7:H7"/>
    <mergeCell ref="I7:O7"/>
    <mergeCell ref="P7:V7"/>
    <mergeCell ref="W7:AC7"/>
    <mergeCell ref="AD7:AJ7"/>
    <mergeCell ref="AL7:AS7"/>
    <mergeCell ref="AT7:BA7"/>
    <mergeCell ref="BB7:BI7"/>
    <mergeCell ref="BL7:BY7"/>
    <mergeCell ref="B8:H8"/>
    <mergeCell ref="I8:O8"/>
    <mergeCell ref="P8:V8"/>
    <mergeCell ref="W8:AC8"/>
    <mergeCell ref="AD8:AJ8"/>
    <mergeCell ref="AL8:AS8"/>
    <mergeCell ref="AT8:BA8"/>
    <mergeCell ref="BB8:BI8"/>
    <mergeCell ref="BL8:BM8"/>
    <mergeCell ref="BN8:BY8"/>
    <mergeCell ref="B9:H9"/>
    <mergeCell ref="I9:O9"/>
    <mergeCell ref="P9:V9"/>
    <mergeCell ref="W9:AC9"/>
    <mergeCell ref="AL9:AS9"/>
    <mergeCell ref="AT9:BA9"/>
    <mergeCell ref="BB9:BI9"/>
    <mergeCell ref="BL9:BM9"/>
    <mergeCell ref="BN9:BY9"/>
    <mergeCell ref="BL66:BZ82"/>
    <mergeCell ref="BB10:BI10"/>
    <mergeCell ref="BL10:BM10"/>
    <mergeCell ref="BN10:BY10"/>
    <mergeCell ref="BL11:BZ13"/>
    <mergeCell ref="B14:BJ15"/>
    <mergeCell ref="BL14:BZ15"/>
    <mergeCell ref="B10:H10"/>
    <mergeCell ref="I10:O10"/>
    <mergeCell ref="P10:V10"/>
    <mergeCell ref="W10:AC10"/>
    <mergeCell ref="AL10:AS10"/>
    <mergeCell ref="BL64:BZ65"/>
    <mergeCell ref="AT10:BA10"/>
    <mergeCell ref="BL16:BZ44"/>
    <mergeCell ref="BL45:BZ46"/>
    <mergeCell ref="BL47:BZ63"/>
    <mergeCell ref="B60:BJ61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N13"/>
  <sheetViews>
    <sheetView showGridLines="0" workbookViewId="0"/>
  </sheetViews>
  <sheetFormatPr defaultRowHeight="13.2" x14ac:dyDescent="0.2"/>
  <cols>
    <col min="2" max="144" width="11.88671875" customWidth="1"/>
  </cols>
  <sheetData>
    <row r="1" spans="1:144" x14ac:dyDescent="0.2">
      <c r="A1" t="s">
        <v>41</v>
      </c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>
        <v>1</v>
      </c>
      <c r="Y1" s="14">
        <v>1</v>
      </c>
      <c r="Z1" s="14">
        <v>1</v>
      </c>
      <c r="AA1" s="14">
        <v>1</v>
      </c>
      <c r="AB1" s="14">
        <v>1</v>
      </c>
      <c r="AC1" s="14">
        <v>1</v>
      </c>
      <c r="AD1" s="14">
        <v>1</v>
      </c>
      <c r="AE1" s="14">
        <v>1</v>
      </c>
      <c r="AF1" s="14">
        <v>1</v>
      </c>
      <c r="AG1" s="14">
        <v>1</v>
      </c>
      <c r="AH1" s="14"/>
      <c r="AI1" s="14">
        <v>1</v>
      </c>
      <c r="AJ1" s="14">
        <v>1</v>
      </c>
      <c r="AK1" s="14">
        <v>1</v>
      </c>
      <c r="AL1" s="14">
        <v>1</v>
      </c>
      <c r="AM1" s="14">
        <v>1</v>
      </c>
      <c r="AN1" s="14">
        <v>1</v>
      </c>
      <c r="AO1" s="14">
        <v>1</v>
      </c>
      <c r="AP1" s="14">
        <v>1</v>
      </c>
      <c r="AQ1" s="14">
        <v>1</v>
      </c>
      <c r="AR1" s="14">
        <v>1</v>
      </c>
      <c r="AS1" s="14"/>
      <c r="AT1" s="14">
        <v>1</v>
      </c>
      <c r="AU1" s="14">
        <v>1</v>
      </c>
      <c r="AV1" s="14">
        <v>1</v>
      </c>
      <c r="AW1" s="14">
        <v>1</v>
      </c>
      <c r="AX1" s="14">
        <v>1</v>
      </c>
      <c r="AY1" s="14">
        <v>1</v>
      </c>
      <c r="AZ1" s="14">
        <v>1</v>
      </c>
      <c r="BA1" s="14">
        <v>1</v>
      </c>
      <c r="BB1" s="14">
        <v>1</v>
      </c>
      <c r="BC1" s="14">
        <v>1</v>
      </c>
      <c r="BD1" s="14"/>
      <c r="BE1" s="14">
        <v>1</v>
      </c>
      <c r="BF1" s="14">
        <v>1</v>
      </c>
      <c r="BG1" s="14">
        <v>1</v>
      </c>
      <c r="BH1" s="14">
        <v>1</v>
      </c>
      <c r="BI1" s="14">
        <v>1</v>
      </c>
      <c r="BJ1" s="14">
        <v>1</v>
      </c>
      <c r="BK1" s="14">
        <v>1</v>
      </c>
      <c r="BL1" s="14">
        <v>1</v>
      </c>
      <c r="BM1" s="14">
        <v>1</v>
      </c>
      <c r="BN1" s="14">
        <v>1</v>
      </c>
      <c r="BO1" s="14"/>
      <c r="BP1" s="14">
        <v>1</v>
      </c>
      <c r="BQ1" s="14">
        <v>1</v>
      </c>
      <c r="BR1" s="14">
        <v>1</v>
      </c>
      <c r="BS1" s="14">
        <v>1</v>
      </c>
      <c r="BT1" s="14">
        <v>1</v>
      </c>
      <c r="BU1" s="14">
        <v>1</v>
      </c>
      <c r="BV1" s="14">
        <v>1</v>
      </c>
      <c r="BW1" s="14">
        <v>1</v>
      </c>
      <c r="BX1" s="14">
        <v>1</v>
      </c>
      <c r="BY1" s="14">
        <v>1</v>
      </c>
      <c r="BZ1" s="14"/>
      <c r="CA1" s="14">
        <v>1</v>
      </c>
      <c r="CB1" s="14">
        <v>1</v>
      </c>
      <c r="CC1" s="14">
        <v>1</v>
      </c>
      <c r="CD1" s="14">
        <v>1</v>
      </c>
      <c r="CE1" s="14">
        <v>1</v>
      </c>
      <c r="CF1" s="14">
        <v>1</v>
      </c>
      <c r="CG1" s="14">
        <v>1</v>
      </c>
      <c r="CH1" s="14">
        <v>1</v>
      </c>
      <c r="CI1" s="14">
        <v>1</v>
      </c>
      <c r="CJ1" s="14">
        <v>1</v>
      </c>
      <c r="CK1" s="14"/>
      <c r="CL1" s="14">
        <v>1</v>
      </c>
      <c r="CM1" s="14">
        <v>1</v>
      </c>
      <c r="CN1" s="14">
        <v>1</v>
      </c>
      <c r="CO1" s="14">
        <v>1</v>
      </c>
      <c r="CP1" s="14">
        <v>1</v>
      </c>
      <c r="CQ1" s="14">
        <v>1</v>
      </c>
      <c r="CR1" s="14">
        <v>1</v>
      </c>
      <c r="CS1" s="14">
        <v>1</v>
      </c>
      <c r="CT1" s="14">
        <v>1</v>
      </c>
      <c r="CU1" s="14">
        <v>1</v>
      </c>
      <c r="CV1" s="14"/>
      <c r="CW1" s="14">
        <v>1</v>
      </c>
      <c r="CX1" s="14">
        <v>1</v>
      </c>
      <c r="CY1" s="14">
        <v>1</v>
      </c>
      <c r="CZ1" s="14">
        <v>1</v>
      </c>
      <c r="DA1" s="14">
        <v>1</v>
      </c>
      <c r="DB1" s="14">
        <v>1</v>
      </c>
      <c r="DC1" s="14">
        <v>1</v>
      </c>
      <c r="DD1" s="14">
        <v>1</v>
      </c>
      <c r="DE1" s="14">
        <v>1</v>
      </c>
      <c r="DF1" s="14">
        <v>1</v>
      </c>
      <c r="DG1" s="14"/>
      <c r="DH1" s="14">
        <v>1</v>
      </c>
      <c r="DI1" s="14">
        <v>1</v>
      </c>
      <c r="DJ1" s="14">
        <v>1</v>
      </c>
      <c r="DK1" s="14">
        <v>1</v>
      </c>
      <c r="DL1" s="14">
        <v>1</v>
      </c>
      <c r="DM1" s="14">
        <v>1</v>
      </c>
      <c r="DN1" s="14">
        <v>1</v>
      </c>
      <c r="DO1" s="14">
        <v>1</v>
      </c>
      <c r="DP1" s="14">
        <v>1</v>
      </c>
      <c r="DQ1" s="14">
        <v>1</v>
      </c>
      <c r="DR1" s="14"/>
      <c r="DS1" s="14">
        <v>1</v>
      </c>
      <c r="DT1" s="14">
        <v>1</v>
      </c>
      <c r="DU1" s="14">
        <v>1</v>
      </c>
      <c r="DV1" s="14">
        <v>1</v>
      </c>
      <c r="DW1" s="14">
        <v>1</v>
      </c>
      <c r="DX1" s="14">
        <v>1</v>
      </c>
      <c r="DY1" s="14">
        <v>1</v>
      </c>
      <c r="DZ1" s="14">
        <v>1</v>
      </c>
      <c r="EA1" s="14">
        <v>1</v>
      </c>
      <c r="EB1" s="14">
        <v>1</v>
      </c>
      <c r="EC1" s="14"/>
      <c r="ED1" s="14">
        <v>1</v>
      </c>
      <c r="EE1" s="14">
        <v>1</v>
      </c>
      <c r="EF1" s="14">
        <v>1</v>
      </c>
      <c r="EG1" s="14">
        <v>1</v>
      </c>
      <c r="EH1" s="14">
        <v>1</v>
      </c>
      <c r="EI1" s="14">
        <v>1</v>
      </c>
      <c r="EJ1" s="14">
        <v>1</v>
      </c>
      <c r="EK1" s="14">
        <v>1</v>
      </c>
      <c r="EL1" s="14">
        <v>1</v>
      </c>
      <c r="EM1" s="14">
        <v>1</v>
      </c>
      <c r="EN1" s="14"/>
    </row>
    <row r="2" spans="1:144" x14ac:dyDescent="0.2">
      <c r="A2" s="15" t="s">
        <v>42</v>
      </c>
      <c r="B2" s="15">
        <f>COLUMN()-1</f>
        <v>1</v>
      </c>
      <c r="C2" s="15">
        <f t="shared" ref="C2:BR2" si="0">COLUMN()-1</f>
        <v>2</v>
      </c>
      <c r="D2" s="15">
        <f t="shared" si="0"/>
        <v>3</v>
      </c>
      <c r="E2" s="15">
        <f t="shared" si="0"/>
        <v>4</v>
      </c>
      <c r="F2" s="15">
        <f t="shared" si="0"/>
        <v>5</v>
      </c>
      <c r="G2" s="15">
        <f t="shared" si="0"/>
        <v>6</v>
      </c>
      <c r="H2" s="15">
        <f t="shared" si="0"/>
        <v>7</v>
      </c>
      <c r="I2" s="15">
        <f t="shared" si="0"/>
        <v>8</v>
      </c>
      <c r="J2" s="15">
        <f t="shared" si="0"/>
        <v>9</v>
      </c>
      <c r="K2" s="15">
        <f t="shared" si="0"/>
        <v>10</v>
      </c>
      <c r="L2" s="15">
        <f t="shared" si="0"/>
        <v>11</v>
      </c>
      <c r="M2" s="15">
        <f t="shared" si="0"/>
        <v>12</v>
      </c>
      <c r="N2" s="15">
        <f t="shared" si="0"/>
        <v>13</v>
      </c>
      <c r="O2" s="15">
        <f t="shared" si="0"/>
        <v>14</v>
      </c>
      <c r="P2" s="15">
        <f t="shared" si="0"/>
        <v>15</v>
      </c>
      <c r="Q2" s="15">
        <f t="shared" si="0"/>
        <v>16</v>
      </c>
      <c r="R2" s="15">
        <f t="shared" si="0"/>
        <v>17</v>
      </c>
      <c r="S2" s="15">
        <f t="shared" si="0"/>
        <v>18</v>
      </c>
      <c r="T2" s="15">
        <f t="shared" si="0"/>
        <v>19</v>
      </c>
      <c r="U2" s="15">
        <f t="shared" si="0"/>
        <v>20</v>
      </c>
      <c r="V2" s="15">
        <f t="shared" si="0"/>
        <v>21</v>
      </c>
      <c r="W2" s="15">
        <f t="shared" si="0"/>
        <v>22</v>
      </c>
      <c r="X2" s="15">
        <f t="shared" si="0"/>
        <v>23</v>
      </c>
      <c r="Y2" s="15">
        <f t="shared" si="0"/>
        <v>24</v>
      </c>
      <c r="Z2" s="15">
        <f t="shared" si="0"/>
        <v>25</v>
      </c>
      <c r="AA2" s="15">
        <f t="shared" si="0"/>
        <v>26</v>
      </c>
      <c r="AB2" s="15">
        <f t="shared" si="0"/>
        <v>27</v>
      </c>
      <c r="AC2" s="15">
        <f t="shared" si="0"/>
        <v>28</v>
      </c>
      <c r="AD2" s="15">
        <f t="shared" si="0"/>
        <v>29</v>
      </c>
      <c r="AE2" s="15">
        <f t="shared" si="0"/>
        <v>30</v>
      </c>
      <c r="AF2" s="15">
        <f t="shared" si="0"/>
        <v>31</v>
      </c>
      <c r="AG2" s="15">
        <f t="shared" si="0"/>
        <v>32</v>
      </c>
      <c r="AH2" s="15">
        <f t="shared" si="0"/>
        <v>33</v>
      </c>
      <c r="AI2" s="15">
        <f t="shared" si="0"/>
        <v>34</v>
      </c>
      <c r="AJ2" s="15">
        <f t="shared" si="0"/>
        <v>35</v>
      </c>
      <c r="AK2" s="15">
        <f t="shared" si="0"/>
        <v>36</v>
      </c>
      <c r="AL2" s="15">
        <f t="shared" si="0"/>
        <v>37</v>
      </c>
      <c r="AM2" s="15">
        <f t="shared" si="0"/>
        <v>38</v>
      </c>
      <c r="AN2" s="15">
        <f t="shared" si="0"/>
        <v>39</v>
      </c>
      <c r="AO2" s="15">
        <f t="shared" si="0"/>
        <v>40</v>
      </c>
      <c r="AP2" s="15">
        <f t="shared" si="0"/>
        <v>41</v>
      </c>
      <c r="AQ2" s="15">
        <f t="shared" si="0"/>
        <v>42</v>
      </c>
      <c r="AR2" s="15">
        <f t="shared" si="0"/>
        <v>43</v>
      </c>
      <c r="AS2" s="15">
        <f t="shared" si="0"/>
        <v>44</v>
      </c>
      <c r="AT2" s="15">
        <f t="shared" si="0"/>
        <v>45</v>
      </c>
      <c r="AU2" s="15">
        <f t="shared" si="0"/>
        <v>46</v>
      </c>
      <c r="AV2" s="15">
        <f t="shared" si="0"/>
        <v>47</v>
      </c>
      <c r="AW2" s="15">
        <f t="shared" si="0"/>
        <v>48</v>
      </c>
      <c r="AX2" s="15">
        <f t="shared" si="0"/>
        <v>49</v>
      </c>
      <c r="AY2" s="15">
        <f t="shared" si="0"/>
        <v>50</v>
      </c>
      <c r="AZ2" s="15">
        <f t="shared" si="0"/>
        <v>51</v>
      </c>
      <c r="BA2" s="15">
        <f t="shared" si="0"/>
        <v>52</v>
      </c>
      <c r="BB2" s="15">
        <f t="shared" si="0"/>
        <v>53</v>
      </c>
      <c r="BC2" s="15">
        <f t="shared" si="0"/>
        <v>54</v>
      </c>
      <c r="BD2" s="15">
        <f t="shared" si="0"/>
        <v>55</v>
      </c>
      <c r="BE2" s="15">
        <f t="shared" si="0"/>
        <v>56</v>
      </c>
      <c r="BF2" s="15">
        <f t="shared" si="0"/>
        <v>57</v>
      </c>
      <c r="BG2" s="15">
        <f t="shared" si="0"/>
        <v>58</v>
      </c>
      <c r="BH2" s="15">
        <f t="shared" si="0"/>
        <v>59</v>
      </c>
      <c r="BI2" s="15">
        <f t="shared" si="0"/>
        <v>60</v>
      </c>
      <c r="BJ2" s="15">
        <f t="shared" si="0"/>
        <v>61</v>
      </c>
      <c r="BK2" s="15">
        <f t="shared" si="0"/>
        <v>62</v>
      </c>
      <c r="BL2" s="15">
        <f t="shared" si="0"/>
        <v>63</v>
      </c>
      <c r="BM2" s="15">
        <f t="shared" si="0"/>
        <v>64</v>
      </c>
      <c r="BN2" s="15">
        <f t="shared" si="0"/>
        <v>65</v>
      </c>
      <c r="BO2" s="15">
        <f t="shared" si="0"/>
        <v>66</v>
      </c>
      <c r="BP2" s="15">
        <f t="shared" si="0"/>
        <v>67</v>
      </c>
      <c r="BQ2" s="15">
        <f t="shared" si="0"/>
        <v>68</v>
      </c>
      <c r="BR2" s="15">
        <f t="shared" si="0"/>
        <v>69</v>
      </c>
      <c r="BS2" s="15">
        <f t="shared" ref="BS2:ED2" si="1">COLUMN()-1</f>
        <v>70</v>
      </c>
      <c r="BT2" s="15">
        <f t="shared" si="1"/>
        <v>71</v>
      </c>
      <c r="BU2" s="15">
        <f t="shared" si="1"/>
        <v>72</v>
      </c>
      <c r="BV2" s="15">
        <f t="shared" si="1"/>
        <v>73</v>
      </c>
      <c r="BW2" s="15">
        <f t="shared" si="1"/>
        <v>74</v>
      </c>
      <c r="BX2" s="15">
        <f t="shared" si="1"/>
        <v>75</v>
      </c>
      <c r="BY2" s="15">
        <f t="shared" si="1"/>
        <v>76</v>
      </c>
      <c r="BZ2" s="15">
        <f t="shared" si="1"/>
        <v>77</v>
      </c>
      <c r="CA2" s="15">
        <f t="shared" si="1"/>
        <v>78</v>
      </c>
      <c r="CB2" s="15">
        <f t="shared" si="1"/>
        <v>79</v>
      </c>
      <c r="CC2" s="15">
        <f t="shared" si="1"/>
        <v>80</v>
      </c>
      <c r="CD2" s="15">
        <f t="shared" si="1"/>
        <v>81</v>
      </c>
      <c r="CE2" s="15">
        <f t="shared" si="1"/>
        <v>82</v>
      </c>
      <c r="CF2" s="15">
        <f t="shared" si="1"/>
        <v>83</v>
      </c>
      <c r="CG2" s="15">
        <f t="shared" si="1"/>
        <v>84</v>
      </c>
      <c r="CH2" s="15">
        <f t="shared" si="1"/>
        <v>85</v>
      </c>
      <c r="CI2" s="15">
        <f t="shared" si="1"/>
        <v>86</v>
      </c>
      <c r="CJ2" s="15">
        <f t="shared" si="1"/>
        <v>87</v>
      </c>
      <c r="CK2" s="15">
        <f t="shared" si="1"/>
        <v>88</v>
      </c>
      <c r="CL2" s="15">
        <f t="shared" si="1"/>
        <v>89</v>
      </c>
      <c r="CM2" s="15">
        <f t="shared" si="1"/>
        <v>90</v>
      </c>
      <c r="CN2" s="15">
        <f t="shared" si="1"/>
        <v>91</v>
      </c>
      <c r="CO2" s="15">
        <f t="shared" si="1"/>
        <v>92</v>
      </c>
      <c r="CP2" s="15">
        <f t="shared" si="1"/>
        <v>93</v>
      </c>
      <c r="CQ2" s="15">
        <f t="shared" si="1"/>
        <v>94</v>
      </c>
      <c r="CR2" s="15">
        <f t="shared" si="1"/>
        <v>95</v>
      </c>
      <c r="CS2" s="15">
        <f t="shared" si="1"/>
        <v>96</v>
      </c>
      <c r="CT2" s="15">
        <f t="shared" si="1"/>
        <v>97</v>
      </c>
      <c r="CU2" s="15">
        <f t="shared" si="1"/>
        <v>98</v>
      </c>
      <c r="CV2" s="15">
        <f t="shared" si="1"/>
        <v>99</v>
      </c>
      <c r="CW2" s="15">
        <f t="shared" si="1"/>
        <v>100</v>
      </c>
      <c r="CX2" s="15">
        <f t="shared" si="1"/>
        <v>101</v>
      </c>
      <c r="CY2" s="15">
        <f t="shared" si="1"/>
        <v>102</v>
      </c>
      <c r="CZ2" s="15">
        <f t="shared" si="1"/>
        <v>103</v>
      </c>
      <c r="DA2" s="15">
        <f t="shared" si="1"/>
        <v>104</v>
      </c>
      <c r="DB2" s="15">
        <f t="shared" si="1"/>
        <v>105</v>
      </c>
      <c r="DC2" s="15">
        <f t="shared" si="1"/>
        <v>106</v>
      </c>
      <c r="DD2" s="15">
        <f t="shared" si="1"/>
        <v>107</v>
      </c>
      <c r="DE2" s="15">
        <f t="shared" si="1"/>
        <v>108</v>
      </c>
      <c r="DF2" s="15">
        <f t="shared" si="1"/>
        <v>109</v>
      </c>
      <c r="DG2" s="15">
        <f t="shared" si="1"/>
        <v>110</v>
      </c>
      <c r="DH2" s="15">
        <f t="shared" si="1"/>
        <v>111</v>
      </c>
      <c r="DI2" s="15">
        <f t="shared" si="1"/>
        <v>112</v>
      </c>
      <c r="DJ2" s="15">
        <f t="shared" si="1"/>
        <v>113</v>
      </c>
      <c r="DK2" s="15">
        <f t="shared" si="1"/>
        <v>114</v>
      </c>
      <c r="DL2" s="15">
        <f t="shared" si="1"/>
        <v>115</v>
      </c>
      <c r="DM2" s="15">
        <f t="shared" si="1"/>
        <v>116</v>
      </c>
      <c r="DN2" s="15">
        <f t="shared" si="1"/>
        <v>117</v>
      </c>
      <c r="DO2" s="15">
        <f t="shared" si="1"/>
        <v>118</v>
      </c>
      <c r="DP2" s="15">
        <f t="shared" si="1"/>
        <v>119</v>
      </c>
      <c r="DQ2" s="15">
        <f t="shared" si="1"/>
        <v>120</v>
      </c>
      <c r="DR2" s="15">
        <f t="shared" si="1"/>
        <v>121</v>
      </c>
      <c r="DS2" s="15">
        <f t="shared" si="1"/>
        <v>122</v>
      </c>
      <c r="DT2" s="15">
        <f t="shared" si="1"/>
        <v>123</v>
      </c>
      <c r="DU2" s="15">
        <f t="shared" si="1"/>
        <v>124</v>
      </c>
      <c r="DV2" s="15">
        <f t="shared" si="1"/>
        <v>125</v>
      </c>
      <c r="DW2" s="15">
        <f t="shared" si="1"/>
        <v>126</v>
      </c>
      <c r="DX2" s="15">
        <f t="shared" si="1"/>
        <v>127</v>
      </c>
      <c r="DY2" s="15">
        <f t="shared" si="1"/>
        <v>128</v>
      </c>
      <c r="DZ2" s="15">
        <f t="shared" si="1"/>
        <v>129</v>
      </c>
      <c r="EA2" s="15">
        <f t="shared" si="1"/>
        <v>130</v>
      </c>
      <c r="EB2" s="15">
        <f t="shared" si="1"/>
        <v>131</v>
      </c>
      <c r="EC2" s="15">
        <f t="shared" si="1"/>
        <v>132</v>
      </c>
      <c r="ED2" s="15">
        <f t="shared" si="1"/>
        <v>133</v>
      </c>
      <c r="EE2" s="15">
        <f t="shared" ref="EE2:EN2" si="2">COLUMN()-1</f>
        <v>134</v>
      </c>
      <c r="EF2" s="15">
        <f t="shared" si="2"/>
        <v>135</v>
      </c>
      <c r="EG2" s="15">
        <f t="shared" si="2"/>
        <v>136</v>
      </c>
      <c r="EH2" s="15">
        <f t="shared" si="2"/>
        <v>137</v>
      </c>
      <c r="EI2" s="15">
        <f t="shared" si="2"/>
        <v>138</v>
      </c>
      <c r="EJ2" s="15">
        <f t="shared" si="2"/>
        <v>139</v>
      </c>
      <c r="EK2" s="15">
        <f t="shared" si="2"/>
        <v>140</v>
      </c>
      <c r="EL2" s="15">
        <f t="shared" si="2"/>
        <v>141</v>
      </c>
      <c r="EM2" s="15">
        <f t="shared" si="2"/>
        <v>142</v>
      </c>
      <c r="EN2" s="15">
        <f t="shared" si="2"/>
        <v>143</v>
      </c>
    </row>
    <row r="3" spans="1:144" x14ac:dyDescent="0.2">
      <c r="A3" s="15" t="s">
        <v>43</v>
      </c>
      <c r="B3" s="16" t="s">
        <v>44</v>
      </c>
      <c r="C3" s="16" t="s">
        <v>45</v>
      </c>
      <c r="D3" s="16" t="s">
        <v>46</v>
      </c>
      <c r="E3" s="16" t="s">
        <v>47</v>
      </c>
      <c r="F3" s="16" t="s">
        <v>48</v>
      </c>
      <c r="G3" s="16" t="s">
        <v>49</v>
      </c>
      <c r="H3" s="85" t="s">
        <v>50</v>
      </c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7"/>
      <c r="X3" s="91" t="s">
        <v>51</v>
      </c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84"/>
      <c r="BZ3" s="84"/>
      <c r="CA3" s="84"/>
      <c r="CB3" s="84"/>
      <c r="CC3" s="84"/>
      <c r="CD3" s="84"/>
      <c r="CE3" s="84"/>
      <c r="CF3" s="84"/>
      <c r="CG3" s="84"/>
      <c r="CH3" s="84"/>
      <c r="CI3" s="84"/>
      <c r="CJ3" s="84"/>
      <c r="CK3" s="84"/>
      <c r="CL3" s="84"/>
      <c r="CM3" s="84"/>
      <c r="CN3" s="84"/>
      <c r="CO3" s="84"/>
      <c r="CP3" s="84"/>
      <c r="CQ3" s="84"/>
      <c r="CR3" s="84"/>
      <c r="CS3" s="84"/>
      <c r="CT3" s="84"/>
      <c r="CU3" s="84"/>
      <c r="CV3" s="84"/>
      <c r="CW3" s="84"/>
      <c r="CX3" s="84"/>
      <c r="CY3" s="84"/>
      <c r="CZ3" s="84"/>
      <c r="DA3" s="84"/>
      <c r="DB3" s="84"/>
      <c r="DC3" s="84"/>
      <c r="DD3" s="84"/>
      <c r="DE3" s="84"/>
      <c r="DF3" s="84"/>
      <c r="DG3" s="84"/>
      <c r="DH3" s="84" t="s">
        <v>52</v>
      </c>
      <c r="DI3" s="84"/>
      <c r="DJ3" s="84"/>
      <c r="DK3" s="84"/>
      <c r="DL3" s="84"/>
      <c r="DM3" s="84"/>
      <c r="DN3" s="84"/>
      <c r="DO3" s="84"/>
      <c r="DP3" s="84"/>
      <c r="DQ3" s="84"/>
      <c r="DR3" s="84"/>
      <c r="DS3" s="84"/>
      <c r="DT3" s="84"/>
      <c r="DU3" s="84"/>
      <c r="DV3" s="84"/>
      <c r="DW3" s="84"/>
      <c r="DX3" s="84"/>
      <c r="DY3" s="84"/>
      <c r="DZ3" s="84"/>
      <c r="EA3" s="84"/>
      <c r="EB3" s="84"/>
      <c r="EC3" s="84"/>
      <c r="ED3" s="84"/>
      <c r="EE3" s="84"/>
      <c r="EF3" s="84"/>
      <c r="EG3" s="84"/>
      <c r="EH3" s="84"/>
      <c r="EI3" s="84"/>
      <c r="EJ3" s="84"/>
      <c r="EK3" s="84"/>
      <c r="EL3" s="84"/>
      <c r="EM3" s="84"/>
      <c r="EN3" s="84"/>
    </row>
    <row r="4" spans="1:144" x14ac:dyDescent="0.2">
      <c r="A4" s="15" t="s">
        <v>53</v>
      </c>
      <c r="B4" s="17"/>
      <c r="C4" s="17"/>
      <c r="D4" s="17"/>
      <c r="E4" s="17"/>
      <c r="F4" s="17"/>
      <c r="G4" s="17"/>
      <c r="H4" s="88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90"/>
      <c r="X4" s="84" t="s">
        <v>54</v>
      </c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 t="s">
        <v>55</v>
      </c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 t="s">
        <v>56</v>
      </c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 t="s">
        <v>57</v>
      </c>
      <c r="BF4" s="84"/>
      <c r="BG4" s="84"/>
      <c r="BH4" s="84"/>
      <c r="BI4" s="84"/>
      <c r="BJ4" s="84"/>
      <c r="BK4" s="84"/>
      <c r="BL4" s="84"/>
      <c r="BM4" s="84"/>
      <c r="BN4" s="84"/>
      <c r="BO4" s="84"/>
      <c r="BP4" s="84" t="s">
        <v>58</v>
      </c>
      <c r="BQ4" s="84"/>
      <c r="BR4" s="84"/>
      <c r="BS4" s="84"/>
      <c r="BT4" s="84"/>
      <c r="BU4" s="84"/>
      <c r="BV4" s="84"/>
      <c r="BW4" s="84"/>
      <c r="BX4" s="84"/>
      <c r="BY4" s="84"/>
      <c r="BZ4" s="84"/>
      <c r="CA4" s="84" t="s">
        <v>59</v>
      </c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 t="s">
        <v>60</v>
      </c>
      <c r="CM4" s="84"/>
      <c r="CN4" s="84"/>
      <c r="CO4" s="84"/>
      <c r="CP4" s="84"/>
      <c r="CQ4" s="84"/>
      <c r="CR4" s="84"/>
      <c r="CS4" s="84"/>
      <c r="CT4" s="84"/>
      <c r="CU4" s="84"/>
      <c r="CV4" s="84"/>
      <c r="CW4" s="84" t="s">
        <v>61</v>
      </c>
      <c r="CX4" s="84"/>
      <c r="CY4" s="84"/>
      <c r="CZ4" s="84"/>
      <c r="DA4" s="84"/>
      <c r="DB4" s="84"/>
      <c r="DC4" s="84"/>
      <c r="DD4" s="84"/>
      <c r="DE4" s="84"/>
      <c r="DF4" s="84"/>
      <c r="DG4" s="84"/>
      <c r="DH4" s="84" t="s">
        <v>62</v>
      </c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 t="s">
        <v>63</v>
      </c>
      <c r="DT4" s="84"/>
      <c r="DU4" s="84"/>
      <c r="DV4" s="84"/>
      <c r="DW4" s="84"/>
      <c r="DX4" s="84"/>
      <c r="DY4" s="84"/>
      <c r="DZ4" s="84"/>
      <c r="EA4" s="84"/>
      <c r="EB4" s="84"/>
      <c r="EC4" s="84"/>
      <c r="ED4" s="84" t="s">
        <v>64</v>
      </c>
      <c r="EE4" s="84"/>
      <c r="EF4" s="84"/>
      <c r="EG4" s="84"/>
      <c r="EH4" s="84"/>
      <c r="EI4" s="84"/>
      <c r="EJ4" s="84"/>
      <c r="EK4" s="84"/>
      <c r="EL4" s="84"/>
      <c r="EM4" s="84"/>
      <c r="EN4" s="84"/>
    </row>
    <row r="5" spans="1:144" x14ac:dyDescent="0.2">
      <c r="A5" s="15" t="s">
        <v>65</v>
      </c>
      <c r="B5" s="18"/>
      <c r="C5" s="18"/>
      <c r="D5" s="18"/>
      <c r="E5" s="18"/>
      <c r="F5" s="18"/>
      <c r="G5" s="18"/>
      <c r="H5" s="19" t="s">
        <v>66</v>
      </c>
      <c r="I5" s="19" t="s">
        <v>67</v>
      </c>
      <c r="J5" s="19" t="s">
        <v>68</v>
      </c>
      <c r="K5" s="19" t="s">
        <v>69</v>
      </c>
      <c r="L5" s="19" t="s">
        <v>70</v>
      </c>
      <c r="M5" s="19" t="s">
        <v>5</v>
      </c>
      <c r="N5" s="19" t="s">
        <v>71</v>
      </c>
      <c r="O5" s="19" t="s">
        <v>72</v>
      </c>
      <c r="P5" s="19" t="s">
        <v>73</v>
      </c>
      <c r="Q5" s="19" t="s">
        <v>74</v>
      </c>
      <c r="R5" s="19" t="s">
        <v>75</v>
      </c>
      <c r="S5" s="19" t="s">
        <v>76</v>
      </c>
      <c r="T5" s="19" t="s">
        <v>77</v>
      </c>
      <c r="U5" s="19" t="s">
        <v>78</v>
      </c>
      <c r="V5" s="19" t="s">
        <v>79</v>
      </c>
      <c r="W5" s="19" t="s">
        <v>80</v>
      </c>
      <c r="X5" s="19" t="s">
        <v>81</v>
      </c>
      <c r="Y5" s="19" t="s">
        <v>82</v>
      </c>
      <c r="Z5" s="19" t="s">
        <v>83</v>
      </c>
      <c r="AA5" s="19" t="s">
        <v>84</v>
      </c>
      <c r="AB5" s="19" t="s">
        <v>85</v>
      </c>
      <c r="AC5" s="19" t="s">
        <v>86</v>
      </c>
      <c r="AD5" s="19" t="s">
        <v>87</v>
      </c>
      <c r="AE5" s="19" t="s">
        <v>88</v>
      </c>
      <c r="AF5" s="19" t="s">
        <v>89</v>
      </c>
      <c r="AG5" s="19" t="s">
        <v>90</v>
      </c>
      <c r="AH5" s="19" t="s">
        <v>29</v>
      </c>
      <c r="AI5" s="19" t="s">
        <v>81</v>
      </c>
      <c r="AJ5" s="19" t="s">
        <v>82</v>
      </c>
      <c r="AK5" s="19" t="s">
        <v>83</v>
      </c>
      <c r="AL5" s="19" t="s">
        <v>84</v>
      </c>
      <c r="AM5" s="19" t="s">
        <v>85</v>
      </c>
      <c r="AN5" s="19" t="s">
        <v>86</v>
      </c>
      <c r="AO5" s="19" t="s">
        <v>87</v>
      </c>
      <c r="AP5" s="19" t="s">
        <v>88</v>
      </c>
      <c r="AQ5" s="19" t="s">
        <v>89</v>
      </c>
      <c r="AR5" s="19" t="s">
        <v>90</v>
      </c>
      <c r="AS5" s="19" t="s">
        <v>91</v>
      </c>
      <c r="AT5" s="19" t="s">
        <v>81</v>
      </c>
      <c r="AU5" s="19" t="s">
        <v>82</v>
      </c>
      <c r="AV5" s="19" t="s">
        <v>83</v>
      </c>
      <c r="AW5" s="19" t="s">
        <v>84</v>
      </c>
      <c r="AX5" s="19" t="s">
        <v>85</v>
      </c>
      <c r="AY5" s="19" t="s">
        <v>86</v>
      </c>
      <c r="AZ5" s="19" t="s">
        <v>87</v>
      </c>
      <c r="BA5" s="19" t="s">
        <v>88</v>
      </c>
      <c r="BB5" s="19" t="s">
        <v>89</v>
      </c>
      <c r="BC5" s="19" t="s">
        <v>90</v>
      </c>
      <c r="BD5" s="19" t="s">
        <v>91</v>
      </c>
      <c r="BE5" s="19" t="s">
        <v>81</v>
      </c>
      <c r="BF5" s="19" t="s">
        <v>82</v>
      </c>
      <c r="BG5" s="19" t="s">
        <v>83</v>
      </c>
      <c r="BH5" s="19" t="s">
        <v>84</v>
      </c>
      <c r="BI5" s="19" t="s">
        <v>85</v>
      </c>
      <c r="BJ5" s="19" t="s">
        <v>86</v>
      </c>
      <c r="BK5" s="19" t="s">
        <v>87</v>
      </c>
      <c r="BL5" s="19" t="s">
        <v>88</v>
      </c>
      <c r="BM5" s="19" t="s">
        <v>89</v>
      </c>
      <c r="BN5" s="19" t="s">
        <v>90</v>
      </c>
      <c r="BO5" s="19" t="s">
        <v>91</v>
      </c>
      <c r="BP5" s="19" t="s">
        <v>81</v>
      </c>
      <c r="BQ5" s="19" t="s">
        <v>82</v>
      </c>
      <c r="BR5" s="19" t="s">
        <v>83</v>
      </c>
      <c r="BS5" s="19" t="s">
        <v>84</v>
      </c>
      <c r="BT5" s="19" t="s">
        <v>85</v>
      </c>
      <c r="BU5" s="19" t="s">
        <v>86</v>
      </c>
      <c r="BV5" s="19" t="s">
        <v>87</v>
      </c>
      <c r="BW5" s="19" t="s">
        <v>88</v>
      </c>
      <c r="BX5" s="19" t="s">
        <v>89</v>
      </c>
      <c r="BY5" s="19" t="s">
        <v>90</v>
      </c>
      <c r="BZ5" s="19" t="s">
        <v>91</v>
      </c>
      <c r="CA5" s="19" t="s">
        <v>81</v>
      </c>
      <c r="CB5" s="19" t="s">
        <v>82</v>
      </c>
      <c r="CC5" s="19" t="s">
        <v>83</v>
      </c>
      <c r="CD5" s="19" t="s">
        <v>84</v>
      </c>
      <c r="CE5" s="19" t="s">
        <v>85</v>
      </c>
      <c r="CF5" s="19" t="s">
        <v>86</v>
      </c>
      <c r="CG5" s="19" t="s">
        <v>87</v>
      </c>
      <c r="CH5" s="19" t="s">
        <v>88</v>
      </c>
      <c r="CI5" s="19" t="s">
        <v>89</v>
      </c>
      <c r="CJ5" s="19" t="s">
        <v>90</v>
      </c>
      <c r="CK5" s="19" t="s">
        <v>91</v>
      </c>
      <c r="CL5" s="19" t="s">
        <v>81</v>
      </c>
      <c r="CM5" s="19" t="s">
        <v>82</v>
      </c>
      <c r="CN5" s="19" t="s">
        <v>83</v>
      </c>
      <c r="CO5" s="19" t="s">
        <v>84</v>
      </c>
      <c r="CP5" s="19" t="s">
        <v>85</v>
      </c>
      <c r="CQ5" s="19" t="s">
        <v>86</v>
      </c>
      <c r="CR5" s="19" t="s">
        <v>87</v>
      </c>
      <c r="CS5" s="19" t="s">
        <v>88</v>
      </c>
      <c r="CT5" s="19" t="s">
        <v>89</v>
      </c>
      <c r="CU5" s="19" t="s">
        <v>90</v>
      </c>
      <c r="CV5" s="19" t="s">
        <v>91</v>
      </c>
      <c r="CW5" s="19" t="s">
        <v>81</v>
      </c>
      <c r="CX5" s="19" t="s">
        <v>82</v>
      </c>
      <c r="CY5" s="19" t="s">
        <v>83</v>
      </c>
      <c r="CZ5" s="19" t="s">
        <v>84</v>
      </c>
      <c r="DA5" s="19" t="s">
        <v>85</v>
      </c>
      <c r="DB5" s="19" t="s">
        <v>86</v>
      </c>
      <c r="DC5" s="19" t="s">
        <v>87</v>
      </c>
      <c r="DD5" s="19" t="s">
        <v>88</v>
      </c>
      <c r="DE5" s="19" t="s">
        <v>89</v>
      </c>
      <c r="DF5" s="19" t="s">
        <v>90</v>
      </c>
      <c r="DG5" s="19" t="s">
        <v>91</v>
      </c>
      <c r="DH5" s="19" t="s">
        <v>81</v>
      </c>
      <c r="DI5" s="19" t="s">
        <v>82</v>
      </c>
      <c r="DJ5" s="19" t="s">
        <v>83</v>
      </c>
      <c r="DK5" s="19" t="s">
        <v>84</v>
      </c>
      <c r="DL5" s="19" t="s">
        <v>85</v>
      </c>
      <c r="DM5" s="19" t="s">
        <v>86</v>
      </c>
      <c r="DN5" s="19" t="s">
        <v>87</v>
      </c>
      <c r="DO5" s="19" t="s">
        <v>88</v>
      </c>
      <c r="DP5" s="19" t="s">
        <v>89</v>
      </c>
      <c r="DQ5" s="19" t="s">
        <v>90</v>
      </c>
      <c r="DR5" s="19" t="s">
        <v>91</v>
      </c>
      <c r="DS5" s="19" t="s">
        <v>81</v>
      </c>
      <c r="DT5" s="19" t="s">
        <v>82</v>
      </c>
      <c r="DU5" s="19" t="s">
        <v>83</v>
      </c>
      <c r="DV5" s="19" t="s">
        <v>84</v>
      </c>
      <c r="DW5" s="19" t="s">
        <v>85</v>
      </c>
      <c r="DX5" s="19" t="s">
        <v>86</v>
      </c>
      <c r="DY5" s="19" t="s">
        <v>87</v>
      </c>
      <c r="DZ5" s="19" t="s">
        <v>88</v>
      </c>
      <c r="EA5" s="19" t="s">
        <v>89</v>
      </c>
      <c r="EB5" s="19" t="s">
        <v>90</v>
      </c>
      <c r="EC5" s="19" t="s">
        <v>91</v>
      </c>
      <c r="ED5" s="19" t="s">
        <v>81</v>
      </c>
      <c r="EE5" s="19" t="s">
        <v>82</v>
      </c>
      <c r="EF5" s="19" t="s">
        <v>83</v>
      </c>
      <c r="EG5" s="19" t="s">
        <v>84</v>
      </c>
      <c r="EH5" s="19" t="s">
        <v>85</v>
      </c>
      <c r="EI5" s="19" t="s">
        <v>86</v>
      </c>
      <c r="EJ5" s="19" t="s">
        <v>87</v>
      </c>
      <c r="EK5" s="19" t="s">
        <v>88</v>
      </c>
      <c r="EL5" s="19" t="s">
        <v>89</v>
      </c>
      <c r="EM5" s="19" t="s">
        <v>90</v>
      </c>
      <c r="EN5" s="19" t="s">
        <v>91</v>
      </c>
    </row>
    <row r="6" spans="1:144" s="23" customFormat="1" x14ac:dyDescent="0.2">
      <c r="A6" s="15" t="s">
        <v>92</v>
      </c>
      <c r="B6" s="20">
        <f>B7</f>
        <v>2024</v>
      </c>
      <c r="C6" s="20">
        <f t="shared" ref="C6:W6" si="3">C7</f>
        <v>192091</v>
      </c>
      <c r="D6" s="20">
        <f t="shared" si="3"/>
        <v>46</v>
      </c>
      <c r="E6" s="20">
        <f t="shared" si="3"/>
        <v>1</v>
      </c>
      <c r="F6" s="20">
        <f t="shared" si="3"/>
        <v>0</v>
      </c>
      <c r="G6" s="20">
        <f t="shared" si="3"/>
        <v>1</v>
      </c>
      <c r="H6" s="20" t="str">
        <f t="shared" si="3"/>
        <v>山梨県　北杜市</v>
      </c>
      <c r="I6" s="20" t="str">
        <f t="shared" si="3"/>
        <v>法適用</v>
      </c>
      <c r="J6" s="20" t="str">
        <f t="shared" si="3"/>
        <v>水道事業</v>
      </c>
      <c r="K6" s="20" t="str">
        <f t="shared" si="3"/>
        <v>末端給水事業</v>
      </c>
      <c r="L6" s="20" t="str">
        <f t="shared" si="3"/>
        <v>A5</v>
      </c>
      <c r="M6" s="20" t="str">
        <f t="shared" si="3"/>
        <v>非設置</v>
      </c>
      <c r="N6" s="21" t="str">
        <f t="shared" si="3"/>
        <v>-</v>
      </c>
      <c r="O6" s="21">
        <f t="shared" si="3"/>
        <v>69.37</v>
      </c>
      <c r="P6" s="21">
        <f t="shared" si="3"/>
        <v>96.6</v>
      </c>
      <c r="Q6" s="21">
        <f t="shared" si="3"/>
        <v>2140</v>
      </c>
      <c r="R6" s="21">
        <f t="shared" si="3"/>
        <v>45380</v>
      </c>
      <c r="S6" s="21">
        <f t="shared" si="3"/>
        <v>602.48</v>
      </c>
      <c r="T6" s="21">
        <f t="shared" si="3"/>
        <v>75.319999999999993</v>
      </c>
      <c r="U6" s="21">
        <f t="shared" si="3"/>
        <v>43570</v>
      </c>
      <c r="V6" s="21">
        <f t="shared" si="3"/>
        <v>208.49</v>
      </c>
      <c r="W6" s="21">
        <f t="shared" si="3"/>
        <v>208.98</v>
      </c>
      <c r="X6" s="22">
        <f>IF(X7="",NA(),X7)</f>
        <v>102.6</v>
      </c>
      <c r="Y6" s="22">
        <f t="shared" ref="Y6:AG6" si="4">IF(Y7="",NA(),Y7)</f>
        <v>100.05</v>
      </c>
      <c r="Z6" s="22">
        <f t="shared" si="4"/>
        <v>101.23</v>
      </c>
      <c r="AA6" s="22">
        <f t="shared" si="4"/>
        <v>104.79</v>
      </c>
      <c r="AB6" s="22">
        <f t="shared" si="4"/>
        <v>102.53</v>
      </c>
      <c r="AC6" s="22">
        <f t="shared" si="4"/>
        <v>108.83</v>
      </c>
      <c r="AD6" s="22">
        <f t="shared" si="4"/>
        <v>109.23</v>
      </c>
      <c r="AE6" s="22">
        <f t="shared" si="4"/>
        <v>108.04</v>
      </c>
      <c r="AF6" s="22">
        <f t="shared" si="4"/>
        <v>107.49</v>
      </c>
      <c r="AG6" s="22">
        <f t="shared" si="4"/>
        <v>107.15</v>
      </c>
      <c r="AH6" s="21" t="str">
        <f>IF(AH7="","",IF(AH7="-","【-】","【"&amp;SUBSTITUTE(TEXT(AH7,"#,##0.00"),"-","△")&amp;"】"))</f>
        <v>【107.26】</v>
      </c>
      <c r="AI6" s="21">
        <f>IF(AI7="",NA(),AI7)</f>
        <v>0</v>
      </c>
      <c r="AJ6" s="21">
        <f t="shared" ref="AJ6:AR6" si="5">IF(AJ7="",NA(),AJ7)</f>
        <v>0</v>
      </c>
      <c r="AK6" s="21">
        <f t="shared" si="5"/>
        <v>0</v>
      </c>
      <c r="AL6" s="21">
        <f t="shared" si="5"/>
        <v>0</v>
      </c>
      <c r="AM6" s="21">
        <f t="shared" si="5"/>
        <v>0</v>
      </c>
      <c r="AN6" s="22">
        <f t="shared" si="5"/>
        <v>4.34</v>
      </c>
      <c r="AO6" s="22">
        <f t="shared" si="5"/>
        <v>4.6900000000000004</v>
      </c>
      <c r="AP6" s="22">
        <f t="shared" si="5"/>
        <v>4.72</v>
      </c>
      <c r="AQ6" s="22">
        <f t="shared" si="5"/>
        <v>5.76</v>
      </c>
      <c r="AR6" s="22">
        <f t="shared" si="5"/>
        <v>4.74</v>
      </c>
      <c r="AS6" s="21" t="str">
        <f>IF(AS7="","",IF(AS7="-","【-】","【"&amp;SUBSTITUTE(TEXT(AS7,"#,##0.00"),"-","△")&amp;"】"))</f>
        <v>【1.61】</v>
      </c>
      <c r="AT6" s="22">
        <f>IF(AT7="",NA(),AT7)</f>
        <v>38.83</v>
      </c>
      <c r="AU6" s="22">
        <f t="shared" ref="AU6:BC6" si="6">IF(AU7="",NA(),AU7)</f>
        <v>38.590000000000003</v>
      </c>
      <c r="AV6" s="22">
        <f t="shared" si="6"/>
        <v>51.07</v>
      </c>
      <c r="AW6" s="22">
        <f t="shared" si="6"/>
        <v>65.16</v>
      </c>
      <c r="AX6" s="22">
        <f t="shared" si="6"/>
        <v>74.819999999999993</v>
      </c>
      <c r="AY6" s="22">
        <f t="shared" si="6"/>
        <v>327.77</v>
      </c>
      <c r="AZ6" s="22">
        <f t="shared" si="6"/>
        <v>338.02</v>
      </c>
      <c r="BA6" s="22">
        <f t="shared" si="6"/>
        <v>345.94</v>
      </c>
      <c r="BB6" s="22">
        <f t="shared" si="6"/>
        <v>329.7</v>
      </c>
      <c r="BC6" s="22">
        <f t="shared" si="6"/>
        <v>319.99</v>
      </c>
      <c r="BD6" s="21" t="str">
        <f>IF(BD7="","",IF(BD7="-","【-】","【"&amp;SUBSTITUTE(TEXT(BD7,"#,##0.00"),"-","△")&amp;"】"))</f>
        <v>【239.69】</v>
      </c>
      <c r="BE6" s="22">
        <f>IF(BE7="",NA(),BE7)</f>
        <v>803.01</v>
      </c>
      <c r="BF6" s="22">
        <f t="shared" ref="BF6:BN6" si="7">IF(BF7="",NA(),BF7)</f>
        <v>745.03</v>
      </c>
      <c r="BG6" s="22">
        <f t="shared" si="7"/>
        <v>693.51</v>
      </c>
      <c r="BH6" s="22">
        <f t="shared" si="7"/>
        <v>617.15</v>
      </c>
      <c r="BI6" s="22">
        <f t="shared" si="7"/>
        <v>580.20000000000005</v>
      </c>
      <c r="BJ6" s="22">
        <f t="shared" si="7"/>
        <v>397.1</v>
      </c>
      <c r="BK6" s="22">
        <f t="shared" si="7"/>
        <v>379.91</v>
      </c>
      <c r="BL6" s="22">
        <f t="shared" si="7"/>
        <v>386.61</v>
      </c>
      <c r="BM6" s="22">
        <f t="shared" si="7"/>
        <v>381.56</v>
      </c>
      <c r="BN6" s="22">
        <f t="shared" si="7"/>
        <v>365.55</v>
      </c>
      <c r="BO6" s="21" t="str">
        <f>IF(BO7="","",IF(BO7="-","【-】","【"&amp;SUBSTITUTE(TEXT(BO7,"#,##0.00"),"-","△")&amp;"】"))</f>
        <v>【264.86】</v>
      </c>
      <c r="BP6" s="22">
        <f>IF(BP7="",NA(),BP7)</f>
        <v>71.680000000000007</v>
      </c>
      <c r="BQ6" s="22">
        <f t="shared" ref="BQ6:BY6" si="8">IF(BQ7="",NA(),BQ7)</f>
        <v>76.69</v>
      </c>
      <c r="BR6" s="22">
        <f t="shared" si="8"/>
        <v>75.86</v>
      </c>
      <c r="BS6" s="22">
        <f t="shared" si="8"/>
        <v>79.33</v>
      </c>
      <c r="BT6" s="22">
        <f t="shared" si="8"/>
        <v>75.3</v>
      </c>
      <c r="BU6" s="22">
        <f t="shared" si="8"/>
        <v>95.79</v>
      </c>
      <c r="BV6" s="22">
        <f t="shared" si="8"/>
        <v>98.3</v>
      </c>
      <c r="BW6" s="22">
        <f t="shared" si="8"/>
        <v>93.82</v>
      </c>
      <c r="BX6" s="22">
        <f t="shared" si="8"/>
        <v>95.04</v>
      </c>
      <c r="BY6" s="22">
        <f t="shared" si="8"/>
        <v>95.42</v>
      </c>
      <c r="BZ6" s="21" t="str">
        <f>IF(BZ7="","",IF(BZ7="-","【-】","【"&amp;SUBSTITUTE(TEXT(BZ7,"#,##0.00"),"-","△")&amp;"】"))</f>
        <v>【97.59】</v>
      </c>
      <c r="CA6" s="22">
        <f>IF(CA7="",NA(),CA7)</f>
        <v>208.94</v>
      </c>
      <c r="CB6" s="22">
        <f t="shared" ref="CB6:CJ6" si="9">IF(CB7="",NA(),CB7)</f>
        <v>195.97</v>
      </c>
      <c r="CC6" s="22">
        <f t="shared" si="9"/>
        <v>200.91</v>
      </c>
      <c r="CD6" s="22">
        <f t="shared" si="9"/>
        <v>194.33</v>
      </c>
      <c r="CE6" s="22">
        <f t="shared" si="9"/>
        <v>205.3</v>
      </c>
      <c r="CF6" s="22">
        <f t="shared" si="9"/>
        <v>171.13</v>
      </c>
      <c r="CG6" s="22">
        <f t="shared" si="9"/>
        <v>173.7</v>
      </c>
      <c r="CH6" s="22">
        <f t="shared" si="9"/>
        <v>178.94</v>
      </c>
      <c r="CI6" s="22">
        <f t="shared" si="9"/>
        <v>180.19</v>
      </c>
      <c r="CJ6" s="22">
        <f t="shared" si="9"/>
        <v>184.25</v>
      </c>
      <c r="CK6" s="21" t="str">
        <f>IF(CK7="","",IF(CK7="-","【-】","【"&amp;SUBSTITUTE(TEXT(CK7,"#,##0.00"),"-","△")&amp;"】"))</f>
        <v>【181.66】</v>
      </c>
      <c r="CL6" s="22">
        <f>IF(CL7="",NA(),CL7)</f>
        <v>58.75</v>
      </c>
      <c r="CM6" s="22">
        <f t="shared" ref="CM6:CU6" si="10">IF(CM7="",NA(),CM7)</f>
        <v>57.79</v>
      </c>
      <c r="CN6" s="22">
        <f t="shared" si="10"/>
        <v>56.98</v>
      </c>
      <c r="CO6" s="22">
        <f t="shared" si="10"/>
        <v>57.03</v>
      </c>
      <c r="CP6" s="22">
        <f t="shared" si="10"/>
        <v>58.01</v>
      </c>
      <c r="CQ6" s="22">
        <f t="shared" si="10"/>
        <v>60.12</v>
      </c>
      <c r="CR6" s="22">
        <f t="shared" si="10"/>
        <v>60.34</v>
      </c>
      <c r="CS6" s="22">
        <f t="shared" si="10"/>
        <v>59.54</v>
      </c>
      <c r="CT6" s="22">
        <f t="shared" si="10"/>
        <v>59.26</v>
      </c>
      <c r="CU6" s="22">
        <f t="shared" si="10"/>
        <v>60.44</v>
      </c>
      <c r="CV6" s="21" t="str">
        <f>IF(CV7="","",IF(CV7="-","【-】","【"&amp;SUBSTITUTE(TEXT(CV7,"#,##0.00"),"-","△")&amp;"】"))</f>
        <v>【60.21】</v>
      </c>
      <c r="CW6" s="22">
        <f>IF(CW7="",NA(),CW7)</f>
        <v>57.96</v>
      </c>
      <c r="CX6" s="22">
        <f t="shared" ref="CX6:DF6" si="11">IF(CX7="",NA(),CX7)</f>
        <v>58.92</v>
      </c>
      <c r="CY6" s="22">
        <f t="shared" si="11"/>
        <v>58.13</v>
      </c>
      <c r="CZ6" s="22">
        <f t="shared" si="11"/>
        <v>59.67</v>
      </c>
      <c r="DA6" s="22">
        <f t="shared" si="11"/>
        <v>58.48</v>
      </c>
      <c r="DB6" s="22">
        <f t="shared" si="11"/>
        <v>84.24</v>
      </c>
      <c r="DC6" s="22">
        <f t="shared" si="11"/>
        <v>84.19</v>
      </c>
      <c r="DD6" s="22">
        <f t="shared" si="11"/>
        <v>83.93</v>
      </c>
      <c r="DE6" s="22">
        <f t="shared" si="11"/>
        <v>83.84</v>
      </c>
      <c r="DF6" s="22">
        <f t="shared" si="11"/>
        <v>83.39</v>
      </c>
      <c r="DG6" s="21" t="str">
        <f>IF(DG7="","",IF(DG7="-","【-】","【"&amp;SUBSTITUTE(TEXT(DG7,"#,##0.00"),"-","△")&amp;"】"))</f>
        <v>【89.21】</v>
      </c>
      <c r="DH6" s="22">
        <f>IF(DH7="",NA(),DH7)</f>
        <v>54.82</v>
      </c>
      <c r="DI6" s="22">
        <f t="shared" ref="DI6:DQ6" si="12">IF(DI7="",NA(),DI7)</f>
        <v>56.45</v>
      </c>
      <c r="DJ6" s="22">
        <f t="shared" si="12"/>
        <v>58.23</v>
      </c>
      <c r="DK6" s="22">
        <f t="shared" si="12"/>
        <v>59.66</v>
      </c>
      <c r="DL6" s="22">
        <f t="shared" si="12"/>
        <v>61.2</v>
      </c>
      <c r="DM6" s="22">
        <f t="shared" si="12"/>
        <v>48.83</v>
      </c>
      <c r="DN6" s="22">
        <f t="shared" si="12"/>
        <v>49.96</v>
      </c>
      <c r="DO6" s="22">
        <f t="shared" si="12"/>
        <v>50.82</v>
      </c>
      <c r="DP6" s="22">
        <f t="shared" si="12"/>
        <v>51.82</v>
      </c>
      <c r="DQ6" s="22">
        <f t="shared" si="12"/>
        <v>52.53</v>
      </c>
      <c r="DR6" s="21" t="str">
        <f>IF(DR7="","",IF(DR7="-","【-】","【"&amp;SUBSTITUTE(TEXT(DR7,"#,##0.00"),"-","△")&amp;"】"))</f>
        <v>【52.41】</v>
      </c>
      <c r="DS6" s="22">
        <f>IF(DS7="",NA(),DS7)</f>
        <v>18.46</v>
      </c>
      <c r="DT6" s="22">
        <f t="shared" ref="DT6:EB6" si="13">IF(DT7="",NA(),DT7)</f>
        <v>19.62</v>
      </c>
      <c r="DU6" s="22">
        <f t="shared" si="13"/>
        <v>20.100000000000001</v>
      </c>
      <c r="DV6" s="22">
        <f t="shared" si="13"/>
        <v>20.39</v>
      </c>
      <c r="DW6" s="22">
        <f t="shared" si="13"/>
        <v>22.4</v>
      </c>
      <c r="DX6" s="22">
        <f t="shared" si="13"/>
        <v>18.18</v>
      </c>
      <c r="DY6" s="22">
        <f t="shared" si="13"/>
        <v>19.32</v>
      </c>
      <c r="DZ6" s="22">
        <f t="shared" si="13"/>
        <v>21.16</v>
      </c>
      <c r="EA6" s="22">
        <f t="shared" si="13"/>
        <v>22.72</v>
      </c>
      <c r="EB6" s="22">
        <f t="shared" si="13"/>
        <v>24.16</v>
      </c>
      <c r="EC6" s="21" t="str">
        <f>IF(EC7="","",IF(EC7="-","【-】","【"&amp;SUBSTITUTE(TEXT(EC7,"#,##0.00"),"-","△")&amp;"】"))</f>
        <v>【26.78】</v>
      </c>
      <c r="ED6" s="21">
        <f>IF(ED7="",NA(),ED7)</f>
        <v>0</v>
      </c>
      <c r="EE6" s="22">
        <f t="shared" ref="EE6:EM6" si="14">IF(EE7="",NA(),EE7)</f>
        <v>0.25</v>
      </c>
      <c r="EF6" s="22">
        <f t="shared" si="14"/>
        <v>0.09</v>
      </c>
      <c r="EG6" s="22">
        <f t="shared" si="14"/>
        <v>0.2</v>
      </c>
      <c r="EH6" s="22">
        <f t="shared" si="14"/>
        <v>0.13</v>
      </c>
      <c r="EI6" s="22">
        <f t="shared" si="14"/>
        <v>0.56999999999999995</v>
      </c>
      <c r="EJ6" s="22">
        <f t="shared" si="14"/>
        <v>0.52</v>
      </c>
      <c r="EK6" s="22">
        <f t="shared" si="14"/>
        <v>0.48</v>
      </c>
      <c r="EL6" s="22">
        <f t="shared" si="14"/>
        <v>0.48</v>
      </c>
      <c r="EM6" s="22">
        <f t="shared" si="14"/>
        <v>0.46</v>
      </c>
      <c r="EN6" s="21" t="str">
        <f>IF(EN7="","",IF(EN7="-","【-】","【"&amp;SUBSTITUTE(TEXT(EN7,"#,##0.00"),"-","△")&amp;"】"))</f>
        <v>【0.59】</v>
      </c>
    </row>
    <row r="7" spans="1:144" s="23" customFormat="1" x14ac:dyDescent="0.2">
      <c r="A7" s="15"/>
      <c r="B7" s="24">
        <v>2024</v>
      </c>
      <c r="C7" s="24">
        <v>192091</v>
      </c>
      <c r="D7" s="24">
        <v>46</v>
      </c>
      <c r="E7" s="24">
        <v>1</v>
      </c>
      <c r="F7" s="24">
        <v>0</v>
      </c>
      <c r="G7" s="24">
        <v>1</v>
      </c>
      <c r="H7" s="24" t="s">
        <v>93</v>
      </c>
      <c r="I7" s="24" t="s">
        <v>94</v>
      </c>
      <c r="J7" s="24" t="s">
        <v>95</v>
      </c>
      <c r="K7" s="24" t="s">
        <v>96</v>
      </c>
      <c r="L7" s="24" t="s">
        <v>97</v>
      </c>
      <c r="M7" s="24" t="s">
        <v>98</v>
      </c>
      <c r="N7" s="25" t="s">
        <v>99</v>
      </c>
      <c r="O7" s="25">
        <v>69.37</v>
      </c>
      <c r="P7" s="25">
        <v>96.6</v>
      </c>
      <c r="Q7" s="25">
        <v>2140</v>
      </c>
      <c r="R7" s="25">
        <v>45380</v>
      </c>
      <c r="S7" s="25">
        <v>602.48</v>
      </c>
      <c r="T7" s="25">
        <v>75.319999999999993</v>
      </c>
      <c r="U7" s="25">
        <v>43570</v>
      </c>
      <c r="V7" s="25">
        <v>208.49</v>
      </c>
      <c r="W7" s="25">
        <v>208.98</v>
      </c>
      <c r="X7" s="25">
        <v>102.6</v>
      </c>
      <c r="Y7" s="25">
        <v>100.05</v>
      </c>
      <c r="Z7" s="25">
        <v>101.23</v>
      </c>
      <c r="AA7" s="25">
        <v>104.79</v>
      </c>
      <c r="AB7" s="25">
        <v>102.53</v>
      </c>
      <c r="AC7" s="25">
        <v>108.83</v>
      </c>
      <c r="AD7" s="25">
        <v>109.23</v>
      </c>
      <c r="AE7" s="25">
        <v>108.04</v>
      </c>
      <c r="AF7" s="25">
        <v>107.49</v>
      </c>
      <c r="AG7" s="25">
        <v>107.15</v>
      </c>
      <c r="AH7" s="25">
        <v>107.26</v>
      </c>
      <c r="AI7" s="25">
        <v>0</v>
      </c>
      <c r="AJ7" s="25">
        <v>0</v>
      </c>
      <c r="AK7" s="25">
        <v>0</v>
      </c>
      <c r="AL7" s="25">
        <v>0</v>
      </c>
      <c r="AM7" s="25">
        <v>0</v>
      </c>
      <c r="AN7" s="25">
        <v>4.34</v>
      </c>
      <c r="AO7" s="25">
        <v>4.6900000000000004</v>
      </c>
      <c r="AP7" s="25">
        <v>4.72</v>
      </c>
      <c r="AQ7" s="25">
        <v>5.76</v>
      </c>
      <c r="AR7" s="25">
        <v>4.74</v>
      </c>
      <c r="AS7" s="25">
        <v>1.61</v>
      </c>
      <c r="AT7" s="25">
        <v>38.83</v>
      </c>
      <c r="AU7" s="25">
        <v>38.590000000000003</v>
      </c>
      <c r="AV7" s="25">
        <v>51.07</v>
      </c>
      <c r="AW7" s="25">
        <v>65.16</v>
      </c>
      <c r="AX7" s="25">
        <v>74.819999999999993</v>
      </c>
      <c r="AY7" s="25">
        <v>327.77</v>
      </c>
      <c r="AZ7" s="25">
        <v>338.02</v>
      </c>
      <c r="BA7" s="25">
        <v>345.94</v>
      </c>
      <c r="BB7" s="25">
        <v>329.7</v>
      </c>
      <c r="BC7" s="25">
        <v>319.99</v>
      </c>
      <c r="BD7" s="25">
        <v>239.69</v>
      </c>
      <c r="BE7" s="25">
        <v>803.01</v>
      </c>
      <c r="BF7" s="25">
        <v>745.03</v>
      </c>
      <c r="BG7" s="25">
        <v>693.51</v>
      </c>
      <c r="BH7" s="25">
        <v>617.15</v>
      </c>
      <c r="BI7" s="25">
        <v>580.20000000000005</v>
      </c>
      <c r="BJ7" s="25">
        <v>397.1</v>
      </c>
      <c r="BK7" s="25">
        <v>379.91</v>
      </c>
      <c r="BL7" s="25">
        <v>386.61</v>
      </c>
      <c r="BM7" s="25">
        <v>381.56</v>
      </c>
      <c r="BN7" s="25">
        <v>365.55</v>
      </c>
      <c r="BO7" s="25">
        <v>264.86</v>
      </c>
      <c r="BP7" s="25">
        <v>71.680000000000007</v>
      </c>
      <c r="BQ7" s="25">
        <v>76.69</v>
      </c>
      <c r="BR7" s="25">
        <v>75.86</v>
      </c>
      <c r="BS7" s="25">
        <v>79.33</v>
      </c>
      <c r="BT7" s="25">
        <v>75.3</v>
      </c>
      <c r="BU7" s="25">
        <v>95.79</v>
      </c>
      <c r="BV7" s="25">
        <v>98.3</v>
      </c>
      <c r="BW7" s="25">
        <v>93.82</v>
      </c>
      <c r="BX7" s="25">
        <v>95.04</v>
      </c>
      <c r="BY7" s="25">
        <v>95.42</v>
      </c>
      <c r="BZ7" s="25">
        <v>97.59</v>
      </c>
      <c r="CA7" s="25">
        <v>208.94</v>
      </c>
      <c r="CB7" s="25">
        <v>195.97</v>
      </c>
      <c r="CC7" s="25">
        <v>200.91</v>
      </c>
      <c r="CD7" s="25">
        <v>194.33</v>
      </c>
      <c r="CE7" s="25">
        <v>205.3</v>
      </c>
      <c r="CF7" s="25">
        <v>171.13</v>
      </c>
      <c r="CG7" s="25">
        <v>173.7</v>
      </c>
      <c r="CH7" s="25">
        <v>178.94</v>
      </c>
      <c r="CI7" s="25">
        <v>180.19</v>
      </c>
      <c r="CJ7" s="25">
        <v>184.25</v>
      </c>
      <c r="CK7" s="25">
        <v>181.66</v>
      </c>
      <c r="CL7" s="25">
        <v>58.75</v>
      </c>
      <c r="CM7" s="25">
        <v>57.79</v>
      </c>
      <c r="CN7" s="25">
        <v>56.98</v>
      </c>
      <c r="CO7" s="25">
        <v>57.03</v>
      </c>
      <c r="CP7" s="25">
        <v>58.01</v>
      </c>
      <c r="CQ7" s="25">
        <v>60.12</v>
      </c>
      <c r="CR7" s="25">
        <v>60.34</v>
      </c>
      <c r="CS7" s="25">
        <v>59.54</v>
      </c>
      <c r="CT7" s="25">
        <v>59.26</v>
      </c>
      <c r="CU7" s="25">
        <v>60.44</v>
      </c>
      <c r="CV7" s="25">
        <v>60.21</v>
      </c>
      <c r="CW7" s="25">
        <v>57.96</v>
      </c>
      <c r="CX7" s="25">
        <v>58.92</v>
      </c>
      <c r="CY7" s="25">
        <v>58.13</v>
      </c>
      <c r="CZ7" s="25">
        <v>59.67</v>
      </c>
      <c r="DA7" s="25">
        <v>58.48</v>
      </c>
      <c r="DB7" s="25">
        <v>84.24</v>
      </c>
      <c r="DC7" s="25">
        <v>84.19</v>
      </c>
      <c r="DD7" s="25">
        <v>83.93</v>
      </c>
      <c r="DE7" s="25">
        <v>83.84</v>
      </c>
      <c r="DF7" s="25">
        <v>83.39</v>
      </c>
      <c r="DG7" s="25">
        <v>89.21</v>
      </c>
      <c r="DH7" s="25">
        <v>54.82</v>
      </c>
      <c r="DI7" s="25">
        <v>56.45</v>
      </c>
      <c r="DJ7" s="25">
        <v>58.23</v>
      </c>
      <c r="DK7" s="25">
        <v>59.66</v>
      </c>
      <c r="DL7" s="25">
        <v>61.2</v>
      </c>
      <c r="DM7" s="25">
        <v>48.83</v>
      </c>
      <c r="DN7" s="25">
        <v>49.96</v>
      </c>
      <c r="DO7" s="25">
        <v>50.82</v>
      </c>
      <c r="DP7" s="25">
        <v>51.82</v>
      </c>
      <c r="DQ7" s="25">
        <v>52.53</v>
      </c>
      <c r="DR7" s="25">
        <v>52.41</v>
      </c>
      <c r="DS7" s="25">
        <v>18.46</v>
      </c>
      <c r="DT7" s="25">
        <v>19.62</v>
      </c>
      <c r="DU7" s="25">
        <v>20.100000000000001</v>
      </c>
      <c r="DV7" s="25">
        <v>20.39</v>
      </c>
      <c r="DW7" s="25">
        <v>22.4</v>
      </c>
      <c r="DX7" s="25">
        <v>18.18</v>
      </c>
      <c r="DY7" s="25">
        <v>19.32</v>
      </c>
      <c r="DZ7" s="25">
        <v>21.16</v>
      </c>
      <c r="EA7" s="25">
        <v>22.72</v>
      </c>
      <c r="EB7" s="25">
        <v>24.16</v>
      </c>
      <c r="EC7" s="25">
        <v>26.78</v>
      </c>
      <c r="ED7" s="25">
        <v>0</v>
      </c>
      <c r="EE7" s="25">
        <v>0.25</v>
      </c>
      <c r="EF7" s="25">
        <v>0.09</v>
      </c>
      <c r="EG7" s="25">
        <v>0.2</v>
      </c>
      <c r="EH7" s="25">
        <v>0.13</v>
      </c>
      <c r="EI7" s="25">
        <v>0.56999999999999995</v>
      </c>
      <c r="EJ7" s="25">
        <v>0.52</v>
      </c>
      <c r="EK7" s="25">
        <v>0.48</v>
      </c>
      <c r="EL7" s="25">
        <v>0.48</v>
      </c>
      <c r="EM7" s="25">
        <v>0.46</v>
      </c>
      <c r="EN7" s="25">
        <v>0.59</v>
      </c>
    </row>
    <row r="8" spans="1:144" x14ac:dyDescent="0.2"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7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7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7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7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7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7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7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7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7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7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7"/>
    </row>
    <row r="9" spans="1:144" x14ac:dyDescent="0.2">
      <c r="A9" s="28"/>
      <c r="B9" s="28" t="s">
        <v>100</v>
      </c>
      <c r="C9" s="28" t="s">
        <v>101</v>
      </c>
      <c r="D9" s="28" t="s">
        <v>102</v>
      </c>
      <c r="E9" s="28" t="s">
        <v>103</v>
      </c>
      <c r="F9" s="28" t="s">
        <v>104</v>
      </c>
      <c r="X9" s="26"/>
      <c r="Y9" s="26"/>
      <c r="Z9" s="26"/>
      <c r="AA9" s="26"/>
      <c r="AB9" s="26"/>
      <c r="AC9" s="26"/>
      <c r="AD9" s="26"/>
      <c r="AE9" s="26"/>
      <c r="AF9" s="26"/>
      <c r="AG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D9" s="26"/>
      <c r="EE9" s="26"/>
      <c r="EF9" s="26"/>
      <c r="EG9" s="26"/>
      <c r="EH9" s="26"/>
      <c r="EI9" s="26"/>
      <c r="EJ9" s="26"/>
      <c r="EK9" s="26"/>
      <c r="EL9" s="26"/>
      <c r="EM9" s="26"/>
    </row>
    <row r="10" spans="1:144" x14ac:dyDescent="0.2">
      <c r="A10" s="28" t="s">
        <v>44</v>
      </c>
      <c r="B10" s="29">
        <f>DATEVALUE($B7-B11&amp;"/1/"&amp;B12)</f>
        <v>37257</v>
      </c>
      <c r="C10" s="29">
        <f t="shared" ref="C10:F10" si="15">DATEVALUE($B7-C11&amp;"/1/"&amp;C12)</f>
        <v>37622</v>
      </c>
      <c r="D10" s="29">
        <f t="shared" si="15"/>
        <v>37987</v>
      </c>
      <c r="E10" s="29">
        <f t="shared" si="15"/>
        <v>38353</v>
      </c>
      <c r="F10" s="29">
        <f t="shared" si="15"/>
        <v>38718</v>
      </c>
    </row>
    <row r="11" spans="1:144" x14ac:dyDescent="0.2">
      <c r="B11">
        <v>22</v>
      </c>
      <c r="C11">
        <v>21</v>
      </c>
      <c r="D11">
        <v>20</v>
      </c>
      <c r="E11">
        <v>19</v>
      </c>
      <c r="F11">
        <v>18</v>
      </c>
      <c r="G11" t="s">
        <v>105</v>
      </c>
    </row>
    <row r="12" spans="1:144" x14ac:dyDescent="0.2">
      <c r="B12">
        <v>1</v>
      </c>
      <c r="C12">
        <v>1</v>
      </c>
      <c r="D12">
        <v>1</v>
      </c>
      <c r="E12">
        <v>1</v>
      </c>
      <c r="F12">
        <v>1</v>
      </c>
      <c r="G12" t="s">
        <v>106</v>
      </c>
    </row>
    <row r="13" spans="1:144" x14ac:dyDescent="0.2">
      <c r="B13" t="s">
        <v>107</v>
      </c>
      <c r="C13" t="s">
        <v>107</v>
      </c>
      <c r="D13" t="s">
        <v>107</v>
      </c>
      <c r="E13" t="s">
        <v>107</v>
      </c>
      <c r="F13" t="s">
        <v>107</v>
      </c>
      <c r="G13" t="s">
        <v>108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柳澤 信吾</cp:lastModifiedBy>
  <dcterms:created xsi:type="dcterms:W3CDTF">2025-12-12T09:16:14Z</dcterms:created>
  <dcterms:modified xsi:type="dcterms:W3CDTF">2026-01-26T01:44:57Z</dcterms:modified>
  <cp:category/>
</cp:coreProperties>
</file>